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'Sheet1'!$A$1:$O$45</definedName>
  </definedNames>
  <calcPr fullCalcOnLoad="1"/>
</workbook>
</file>

<file path=xl/sharedStrings.xml><?xml version="1.0" encoding="utf-8"?>
<sst xmlns="http://schemas.openxmlformats.org/spreadsheetml/2006/main" count="97" uniqueCount="49">
  <si>
    <t>＝</t>
  </si>
  <si>
    <t>χ</t>
  </si>
  <si>
    <t>χ</t>
  </si>
  <si>
    <t>タイプ</t>
  </si>
  <si>
    <t>係数１</t>
  </si>
  <si>
    <t>係数２</t>
  </si>
  <si>
    <t>積</t>
  </si>
  <si>
    <t>指数１</t>
  </si>
  <si>
    <t>指数２</t>
  </si>
  <si>
    <t>指数</t>
  </si>
  <si>
    <t>ｙ</t>
  </si>
  <si>
    <t>単項式と単項式との乗法②</t>
  </si>
  <si>
    <t>（　　）＾２</t>
  </si>
  <si>
    <t>（　　）＾３</t>
  </si>
  <si>
    <t>（　）×（　）＾２</t>
  </si>
  <si>
    <t>（　）＾２×（　）</t>
  </si>
  <si>
    <t>ａ</t>
  </si>
  <si>
    <t>χ</t>
  </si>
  <si>
    <t>-（　　）＾2</t>
  </si>
  <si>
    <t>係数２２</t>
  </si>
  <si>
    <t>係数12</t>
  </si>
  <si>
    <t>係数11</t>
  </si>
  <si>
    <t>解答</t>
  </si>
  <si>
    <t>←折り曲げて解きましょう。</t>
  </si>
  <si>
    <t>²</t>
  </si>
  <si>
    <t>³</t>
  </si>
  <si>
    <t>年</t>
  </si>
  <si>
    <t>組</t>
  </si>
  <si>
    <t>名前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</si>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</sst>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HGP行書体"/>
      <family val="4"/>
    </font>
    <font>
      <sz val="14"/>
      <name val="HGP行書体"/>
      <family val="4"/>
    </font>
    <font>
      <sz val="16"/>
      <name val="HGP行書体"/>
      <family val="4"/>
    </font>
    <font>
      <sz val="11"/>
      <name val="HGP行書体"/>
      <family val="4"/>
    </font>
    <font>
      <sz val="24"/>
      <name val="HGP行書体"/>
      <family val="4"/>
    </font>
    <font>
      <i/>
      <sz val="14"/>
      <name val="HGP行書体"/>
      <family val="4"/>
    </font>
    <font>
      <sz val="20"/>
      <name val="HGP行書体"/>
      <family val="4"/>
    </font>
    <font>
      <sz val="18"/>
      <name val="HGP行書体"/>
      <family val="4"/>
    </font>
    <font>
      <b/>
      <sz val="18"/>
      <name val="HGP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4" fontId="4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11" xfId="0" applyFont="1" applyBorder="1" applyAlignment="1">
      <alignment/>
    </xf>
    <xf numFmtId="0" fontId="11" fillId="0" borderId="0" xfId="0" applyFont="1" applyBorder="1" applyAlignment="1" quotePrefix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9" fillId="0" borderId="11" xfId="0" applyNumberFormat="1" applyFont="1" applyBorder="1" applyAlignment="1" quotePrefix="1">
      <alignment horizontal="left" vertical="center" shrinkToFit="1"/>
    </xf>
    <xf numFmtId="14" fontId="9" fillId="0" borderId="0" xfId="0" applyNumberFormat="1" applyFont="1" applyBorder="1" applyAlignment="1" quotePrefix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showGridLines="0" showRowColHeader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75390625" style="0" customWidth="1"/>
    <col min="2" max="2" width="1.875" style="0" customWidth="1"/>
    <col min="3" max="3" width="12.50390625" style="14" customWidth="1"/>
    <col min="4" max="4" width="2.625" style="14" customWidth="1"/>
    <col min="5" max="5" width="11.25390625" style="14" customWidth="1"/>
    <col min="6" max="6" width="4.25390625" style="0" customWidth="1"/>
    <col min="7" max="7" width="6.375" style="0" customWidth="1"/>
    <col min="8" max="9" width="4.875" style="0" customWidth="1"/>
    <col min="10" max="10" width="8.25390625" style="0" customWidth="1"/>
    <col min="11" max="11" width="5.375" style="0" customWidth="1"/>
    <col min="12" max="12" width="5.00390625" style="0" customWidth="1"/>
    <col min="13" max="13" width="3.625" style="11" customWidth="1"/>
    <col min="14" max="14" width="1.875" style="0" customWidth="1"/>
    <col min="15" max="15" width="9.875" style="7" customWidth="1"/>
    <col min="16" max="16" width="2.125" style="0" customWidth="1"/>
    <col min="17" max="17" width="3.00390625" style="0" bestFit="1" customWidth="1"/>
    <col min="18" max="18" width="5.125" style="0" customWidth="1"/>
    <col min="19" max="19" width="5.625" style="0" customWidth="1"/>
    <col min="20" max="21" width="6.125" style="0" customWidth="1"/>
    <col min="22" max="22" width="5.625" style="0" customWidth="1"/>
    <col min="23" max="23" width="6.125" style="0" customWidth="1"/>
    <col min="24" max="24" width="7.00390625" style="0" customWidth="1"/>
    <col min="25" max="26" width="6.125" style="0" customWidth="1"/>
    <col min="27" max="27" width="6.00390625" style="0" customWidth="1"/>
    <col min="28" max="28" width="5.125" style="0" customWidth="1"/>
    <col min="29" max="29" width="2.125" style="0" customWidth="1"/>
    <col min="30" max="30" width="12.50390625" style="0" customWidth="1"/>
    <col min="31" max="32" width="10.00390625" style="0" customWidth="1"/>
    <col min="33" max="33" width="6.125" style="0" customWidth="1"/>
    <col min="34" max="34" width="16.375" style="0" customWidth="1"/>
    <col min="35" max="35" width="3.50390625" style="0" customWidth="1"/>
    <col min="36" max="36" width="3.125" style="0" customWidth="1"/>
    <col min="37" max="37" width="2.75390625" style="0" customWidth="1"/>
    <col min="38" max="38" width="4.75390625" style="0" customWidth="1"/>
  </cols>
  <sheetData>
    <row r="1" spans="1:15" s="3" customFormat="1" ht="24.75" customHeight="1">
      <c r="A1" s="3" t="s">
        <v>11</v>
      </c>
      <c r="C1" s="44"/>
      <c r="D1" s="12"/>
      <c r="E1" s="12"/>
      <c r="M1" s="19"/>
      <c r="N1" s="20"/>
      <c r="O1" s="21" t="str">
        <f ca="1">MID(CELL("filename"),SEARCH("[",CELL("filename"))+1,SEARCH("]",CELL("filename"))-SEARCH("[",CELL("filename"))-5)&amp;"  岐阜県中学校数学科研究部会"</f>
        <v>120135  岐阜県中学校数学科研究部会</v>
      </c>
    </row>
    <row r="2" spans="2:15" s="3" customFormat="1" ht="15" customHeight="1">
      <c r="B2" s="49">
        <f ca="1">TODAY()</f>
        <v>44427</v>
      </c>
      <c r="C2" s="49"/>
      <c r="D2" s="12"/>
      <c r="E2" s="12"/>
      <c r="M2" s="51" t="s">
        <v>23</v>
      </c>
      <c r="N2" s="52"/>
      <c r="O2" s="52"/>
    </row>
    <row r="3" spans="3:35" s="3" customFormat="1" ht="18.75" customHeight="1">
      <c r="C3" s="13"/>
      <c r="D3" s="13"/>
      <c r="E3" s="13"/>
      <c r="F3" s="4"/>
      <c r="G3" s="4" t="s">
        <v>26</v>
      </c>
      <c r="H3" s="4" t="s">
        <v>27</v>
      </c>
      <c r="I3" s="4" t="s">
        <v>28</v>
      </c>
      <c r="J3" s="4"/>
      <c r="K3" s="4"/>
      <c r="L3" s="4"/>
      <c r="M3" s="10"/>
      <c r="N3" s="50" t="s">
        <v>22</v>
      </c>
      <c r="O3" s="50"/>
      <c r="P3" s="8"/>
      <c r="Q3" s="9"/>
      <c r="R3" s="15" t="s">
        <v>3</v>
      </c>
      <c r="S3" s="15" t="s">
        <v>4</v>
      </c>
      <c r="T3" s="15" t="s">
        <v>21</v>
      </c>
      <c r="U3" s="17" t="s">
        <v>20</v>
      </c>
      <c r="V3" s="15" t="s">
        <v>7</v>
      </c>
      <c r="W3" s="15" t="s">
        <v>5</v>
      </c>
      <c r="X3" s="17" t="s">
        <v>19</v>
      </c>
      <c r="Y3" s="17" t="s">
        <v>8</v>
      </c>
      <c r="Z3" s="17"/>
      <c r="AA3" s="16" t="s">
        <v>6</v>
      </c>
      <c r="AB3" s="16" t="s">
        <v>9</v>
      </c>
      <c r="AI3" s="16" t="s">
        <v>3</v>
      </c>
    </row>
    <row r="4" spans="3:35" s="3" customFormat="1" ht="15" customHeight="1">
      <c r="C4" s="13"/>
      <c r="D4" s="13"/>
      <c r="E4" s="13"/>
      <c r="F4" s="9"/>
      <c r="G4" s="9"/>
      <c r="H4" s="9"/>
      <c r="I4" s="8"/>
      <c r="J4" s="8"/>
      <c r="K4" s="8"/>
      <c r="L4" s="8"/>
      <c r="M4" s="10"/>
      <c r="N4" s="18"/>
      <c r="O4" s="18"/>
      <c r="P4" s="8"/>
      <c r="Q4" s="9"/>
      <c r="R4" s="15"/>
      <c r="S4" s="15"/>
      <c r="T4" s="15"/>
      <c r="U4" s="17"/>
      <c r="V4" s="15"/>
      <c r="W4" s="15"/>
      <c r="X4" s="17"/>
      <c r="Y4" s="17"/>
      <c r="Z4" s="17"/>
      <c r="AA4" s="16"/>
      <c r="AB4" s="16"/>
      <c r="AI4" s="16"/>
    </row>
    <row r="5" spans="1:39" s="5" customFormat="1" ht="26.25" customHeight="1">
      <c r="A5" s="46" t="s">
        <v>29</v>
      </c>
      <c r="B5" s="22"/>
      <c r="C5" s="40" t="str">
        <f>AD5</f>
        <v>(4ａ)²</v>
      </c>
      <c r="D5" s="41">
        <f>IF(R5&gt;7,"×","")</f>
      </c>
      <c r="E5" s="40">
        <f>AE5</f>
      </c>
      <c r="F5" s="43" t="s">
        <v>0</v>
      </c>
      <c r="G5" s="25"/>
      <c r="H5" s="22"/>
      <c r="I5" s="24"/>
      <c r="J5" s="25"/>
      <c r="K5" s="24"/>
      <c r="L5" s="26"/>
      <c r="M5" s="47" t="s">
        <v>29</v>
      </c>
      <c r="N5" s="28"/>
      <c r="O5" s="42" t="str">
        <f>AF5</f>
        <v>16ａ²</v>
      </c>
      <c r="P5" s="26"/>
      <c r="Q5" s="25"/>
      <c r="R5" s="25">
        <f ca="1">INT(RAND()*13+1)</f>
        <v>3</v>
      </c>
      <c r="S5" s="24">
        <f ca="1">IF(RAND()&lt;0.3,-1*INT(RAND()*5+1),INT(RAND()*4+2))</f>
        <v>4</v>
      </c>
      <c r="T5" s="24">
        <f>IF(R5&lt;11,S5,1)</f>
        <v>4</v>
      </c>
      <c r="U5" s="24">
        <f>IF(R5&gt;4,IF(R5&lt;8,S5,1),1)</f>
        <v>1</v>
      </c>
      <c r="V5" s="24">
        <f>VLOOKUP(R5,$AI$5:$AL$17,3)</f>
        <v>2</v>
      </c>
      <c r="W5" s="24">
        <f ca="1">IF(R5&lt;8,1,IF(RAND()&lt;0.3,-1*INT(RAND()*5+1),INT(RAND()*4+2)))</f>
        <v>1</v>
      </c>
      <c r="X5" s="24">
        <f>IF(R5&gt;10,W5,1)</f>
        <v>1</v>
      </c>
      <c r="Y5" s="24">
        <f>VLOOKUP(R5,$AI$5:$AL$17,4)</f>
        <v>0</v>
      </c>
      <c r="Z5" s="24">
        <f>IF(R5=4,-1,1)</f>
        <v>1</v>
      </c>
      <c r="AA5" s="23">
        <f>S5*T5*U5*W5*X5*Z5</f>
        <v>16</v>
      </c>
      <c r="AB5" s="23">
        <f>V5+Y5</f>
        <v>2</v>
      </c>
      <c r="AC5" s="25"/>
      <c r="AD5" s="30" t="str">
        <f>CONCATENATE(IF(R5=4,"-",""),IF(R5&lt;11,"(",""),IF(S5=1,"",IF(S5=-1,"-",S5)),VLOOKUP(R5,$AI$5:$AL$17,2),IF(R5&lt;11,")",""),VLOOKUP(V5,$AI$20:$AJ$22,2))</f>
        <v>(4ａ)²</v>
      </c>
      <c r="AE5" s="30">
        <f>IF(R5&lt;8,"",CONCATENATE(IF(R5&gt;7,IF(R5&lt;11,IF(W5&lt;0,"(",""),"("),""),IF(W5=1,"",IF(W5=-1,"-",W5)),VLOOKUP(R5,$AI$5:$AL$17,2),IF(R5&gt;7,IF(R5&lt;11,IF(W5&lt;0,")",""),")"),""),VLOOKUP(Y5,$AI$20:$AJ$22,2)))</f>
      </c>
      <c r="AF5" s="30" t="str">
        <f>CONCATENATE(IF(AA5=1,"",IF(AA5=-1,"-",AA5)),VLOOKUP(R5,$AI$5:$AL$17,2),VLOOKUP(AB5,$AI$20:$AJ$22,2))</f>
        <v>16ａ²</v>
      </c>
      <c r="AG5" s="25"/>
      <c r="AH5" s="25" t="s">
        <v>12</v>
      </c>
      <c r="AI5" s="25">
        <v>1</v>
      </c>
      <c r="AJ5" s="25" t="s">
        <v>2</v>
      </c>
      <c r="AK5" s="25">
        <v>2</v>
      </c>
      <c r="AL5" s="25">
        <v>0</v>
      </c>
      <c r="AM5" s="25"/>
    </row>
    <row r="6" spans="1:39" s="3" customFormat="1" ht="11.25" customHeight="1">
      <c r="A6" s="31"/>
      <c r="B6" s="30"/>
      <c r="C6" s="40"/>
      <c r="D6" s="41"/>
      <c r="E6" s="40"/>
      <c r="F6" s="43"/>
      <c r="G6" s="30"/>
      <c r="H6" s="32"/>
      <c r="I6" s="32"/>
      <c r="J6" s="32"/>
      <c r="K6" s="32"/>
      <c r="L6" s="32"/>
      <c r="M6" s="48"/>
      <c r="N6" s="32"/>
      <c r="O6" s="42"/>
      <c r="P6" s="32"/>
      <c r="Q6" s="33"/>
      <c r="R6" s="25"/>
      <c r="S6" s="24"/>
      <c r="T6" s="24"/>
      <c r="U6" s="24"/>
      <c r="V6" s="24"/>
      <c r="W6" s="24"/>
      <c r="X6" s="24"/>
      <c r="Y6" s="24"/>
      <c r="Z6" s="24"/>
      <c r="AA6" s="23"/>
      <c r="AB6" s="23"/>
      <c r="AC6" s="30"/>
      <c r="AD6" s="30"/>
      <c r="AE6" s="30"/>
      <c r="AF6" s="30"/>
      <c r="AG6" s="30"/>
      <c r="AH6" s="30"/>
      <c r="AI6" s="25">
        <v>2</v>
      </c>
      <c r="AJ6" s="30" t="s">
        <v>10</v>
      </c>
      <c r="AK6" s="30">
        <v>2</v>
      </c>
      <c r="AL6" s="30">
        <v>0</v>
      </c>
      <c r="AM6" s="30"/>
    </row>
    <row r="7" spans="1:39" s="5" customFormat="1" ht="26.25" customHeight="1">
      <c r="A7" s="46" t="s">
        <v>30</v>
      </c>
      <c r="B7" s="22"/>
      <c r="C7" s="40" t="str">
        <f>AD7</f>
        <v>3ａ</v>
      </c>
      <c r="D7" s="41" t="str">
        <f>IF(R7&gt;7,"×","")</f>
        <v>×</v>
      </c>
      <c r="E7" s="40" t="str">
        <f>AE7</f>
        <v>(5ａ)²</v>
      </c>
      <c r="F7" s="43" t="s">
        <v>0</v>
      </c>
      <c r="G7" s="25"/>
      <c r="H7" s="22"/>
      <c r="I7" s="24"/>
      <c r="J7" s="25"/>
      <c r="K7" s="24"/>
      <c r="L7" s="26"/>
      <c r="M7" s="47" t="s">
        <v>30</v>
      </c>
      <c r="N7" s="24"/>
      <c r="O7" s="42" t="str">
        <f aca="true" t="shared" si="0" ref="O7:O43">AF7</f>
        <v>75ａ³</v>
      </c>
      <c r="P7" s="26"/>
      <c r="Q7" s="25"/>
      <c r="R7" s="25">
        <f ca="1">INT(RAND()*13+1)</f>
        <v>13</v>
      </c>
      <c r="S7" s="24">
        <f ca="1">IF(RAND()&lt;0.3,-1*INT(RAND()*5+1),INT(RAND()*4+2))</f>
        <v>3</v>
      </c>
      <c r="T7" s="24">
        <f>IF(R7&lt;11,S7,1)</f>
        <v>1</v>
      </c>
      <c r="U7" s="24">
        <f>IF(R7&gt;4,IF(R7&lt;8,S7,1),1)</f>
        <v>1</v>
      </c>
      <c r="V7" s="24">
        <f>VLOOKUP(R7,$AI$5:$AL$17,3)</f>
        <v>1</v>
      </c>
      <c r="W7" s="24">
        <f ca="1">IF(R7&lt;8,1,IF(RAND()&lt;0.3,-1*INT(RAND()*5+1),INT(RAND()*4+2)))</f>
        <v>5</v>
      </c>
      <c r="X7" s="24">
        <f>IF(R7&gt;10,W7,1)</f>
        <v>5</v>
      </c>
      <c r="Y7" s="24">
        <f>VLOOKUP(R7,$AI$5:$AL$17,4)</f>
        <v>2</v>
      </c>
      <c r="Z7" s="24">
        <f>IF(R7=4,-1,1)</f>
        <v>1</v>
      </c>
      <c r="AA7" s="23">
        <f>S7*T7*U7*W7*X7*Z7</f>
        <v>75</v>
      </c>
      <c r="AB7" s="23">
        <f>V7+Y7</f>
        <v>3</v>
      </c>
      <c r="AC7" s="25"/>
      <c r="AD7" s="30" t="str">
        <f>CONCATENATE(IF(R7=4,"-",""),IF(R7&lt;11,"(",""),IF(S7=1,"",IF(S7=-1,"-",S7)),VLOOKUP(R7,$AI$5:$AL$17,2),IF(R7&lt;11,")",""),VLOOKUP(V7,$AI$20:$AJ$22,2))</f>
        <v>3ａ</v>
      </c>
      <c r="AE7" s="30" t="str">
        <f>IF(R7&lt;8,"",CONCATENATE(IF(R7&gt;7,IF(R7&lt;11,IF(W7&lt;0,"(",""),"("),""),IF(W7=1,"",IF(W7=-1,"-",W7)),VLOOKUP(R7,$AI$5:$AL$17,2),IF(R7&gt;7,IF(R7&lt;11,IF(W7&lt;0,")",""),")"),""),VLOOKUP(Y7,$AI$20:$AJ$22,2)))</f>
        <v>(5ａ)²</v>
      </c>
      <c r="AF7" s="30" t="str">
        <f aca="true" t="shared" si="1" ref="AF7:AF43">CONCATENATE(IF(AA7=1,"",IF(AA7=-1,"-",AA7)),VLOOKUP(R7,$AI$5:$AL$17,2),VLOOKUP(AB7,$AI$20:$AJ$22,2))</f>
        <v>75ａ³</v>
      </c>
      <c r="AG7" s="25"/>
      <c r="AH7" s="30"/>
      <c r="AI7" s="25">
        <v>3</v>
      </c>
      <c r="AJ7" s="30" t="s">
        <v>16</v>
      </c>
      <c r="AK7" s="25">
        <v>2</v>
      </c>
      <c r="AL7" s="25">
        <v>0</v>
      </c>
      <c r="AM7" s="25"/>
    </row>
    <row r="8" spans="1:39" s="3" customFormat="1" ht="11.25" customHeight="1">
      <c r="A8" s="31"/>
      <c r="B8" s="30"/>
      <c r="C8" s="40"/>
      <c r="D8" s="41"/>
      <c r="E8" s="40"/>
      <c r="F8" s="43"/>
      <c r="G8" s="30"/>
      <c r="H8" s="32"/>
      <c r="I8" s="32"/>
      <c r="J8" s="32"/>
      <c r="K8" s="32"/>
      <c r="L8" s="32"/>
      <c r="M8" s="48"/>
      <c r="N8" s="32"/>
      <c r="O8" s="42"/>
      <c r="P8" s="32"/>
      <c r="Q8" s="33"/>
      <c r="R8" s="25"/>
      <c r="S8" s="24"/>
      <c r="T8" s="24"/>
      <c r="U8" s="24"/>
      <c r="V8" s="24"/>
      <c r="W8" s="24"/>
      <c r="X8" s="24"/>
      <c r="Y8" s="24"/>
      <c r="Z8" s="24"/>
      <c r="AA8" s="23"/>
      <c r="AB8" s="23"/>
      <c r="AC8" s="30"/>
      <c r="AD8" s="30"/>
      <c r="AE8" s="30"/>
      <c r="AF8" s="30"/>
      <c r="AG8" s="30"/>
      <c r="AH8" s="34" t="s">
        <v>18</v>
      </c>
      <c r="AI8" s="25">
        <v>4</v>
      </c>
      <c r="AJ8" s="30" t="s">
        <v>17</v>
      </c>
      <c r="AK8" s="25">
        <v>2</v>
      </c>
      <c r="AL8" s="25">
        <v>0</v>
      </c>
      <c r="AM8" s="30"/>
    </row>
    <row r="9" spans="1:39" s="5" customFormat="1" ht="26.25" customHeight="1">
      <c r="A9" s="46" t="s">
        <v>31</v>
      </c>
      <c r="B9" s="22"/>
      <c r="C9" s="40" t="str">
        <f>AD9</f>
        <v>(-5χ)³</v>
      </c>
      <c r="D9" s="41">
        <f>IF(R9&gt;7,"×","")</f>
      </c>
      <c r="E9" s="40">
        <f>AE9</f>
      </c>
      <c r="F9" s="43" t="s">
        <v>0</v>
      </c>
      <c r="G9" s="25"/>
      <c r="H9" s="22"/>
      <c r="I9" s="24"/>
      <c r="J9" s="25"/>
      <c r="K9" s="24"/>
      <c r="L9" s="26"/>
      <c r="M9" s="47" t="s">
        <v>31</v>
      </c>
      <c r="N9" s="24"/>
      <c r="O9" s="42" t="str">
        <f t="shared" si="0"/>
        <v>-125χ³</v>
      </c>
      <c r="P9" s="26"/>
      <c r="Q9" s="25"/>
      <c r="R9" s="25">
        <f ca="1">INT(RAND()*13+1)</f>
        <v>5</v>
      </c>
      <c r="S9" s="24">
        <f ca="1">IF(RAND()&lt;0.3,-1*INT(RAND()*5+1),INT(RAND()*4+2))</f>
        <v>-5</v>
      </c>
      <c r="T9" s="24">
        <f>IF(R9&lt;11,S9,1)</f>
        <v>-5</v>
      </c>
      <c r="U9" s="24">
        <f>IF(R9&gt;4,IF(R9&lt;8,S9,1),1)</f>
        <v>-5</v>
      </c>
      <c r="V9" s="24">
        <f>VLOOKUP(R9,$AI$5:$AL$17,3)</f>
        <v>3</v>
      </c>
      <c r="W9" s="24">
        <f ca="1">IF(R9&lt;8,1,IF(RAND()&lt;0.3,-1*INT(RAND()*5+1),INT(RAND()*4+2)))</f>
        <v>1</v>
      </c>
      <c r="X9" s="24">
        <f>IF(R9&gt;10,W9,1)</f>
        <v>1</v>
      </c>
      <c r="Y9" s="24">
        <f>VLOOKUP(R9,$AI$5:$AL$17,4)</f>
        <v>0</v>
      </c>
      <c r="Z9" s="24">
        <f>IF(R9=4,-1,1)</f>
        <v>1</v>
      </c>
      <c r="AA9" s="23">
        <f>S9*T9*U9*W9*X9*Z9</f>
        <v>-125</v>
      </c>
      <c r="AB9" s="23">
        <f>V9+Y9</f>
        <v>3</v>
      </c>
      <c r="AC9" s="25"/>
      <c r="AD9" s="30" t="str">
        <f>CONCATENATE(IF(R9=4,"-",""),IF(R9&lt;11,"(",""),IF(S9=1,"",IF(S9=-1,"-",S9)),VLOOKUP(R9,$AI$5:$AL$17,2),IF(R9&lt;11,")",""),VLOOKUP(V9,$AI$20:$AJ$22,2))</f>
        <v>(-5χ)³</v>
      </c>
      <c r="AE9" s="30">
        <f>IF(R9&lt;8,"",CONCATENATE(IF(R9&gt;7,IF(R9&lt;11,IF(W9&lt;0,"(",""),"("),""),IF(W9=1,"",IF(W9=-1,"-",W9)),VLOOKUP(R9,$AI$5:$AL$17,2),IF(R9&gt;7,IF(R9&lt;11,IF(W9&lt;0,")",""),")"),""),VLOOKUP(Y9,$AI$20:$AJ$22,2)))</f>
      </c>
      <c r="AF9" s="30" t="str">
        <f t="shared" si="1"/>
        <v>-125χ³</v>
      </c>
      <c r="AG9" s="25"/>
      <c r="AH9" s="25" t="s">
        <v>13</v>
      </c>
      <c r="AI9" s="25">
        <v>5</v>
      </c>
      <c r="AJ9" s="25" t="s">
        <v>17</v>
      </c>
      <c r="AK9" s="30">
        <v>3</v>
      </c>
      <c r="AL9" s="30">
        <v>0</v>
      </c>
      <c r="AM9" s="25"/>
    </row>
    <row r="10" spans="1:39" s="3" customFormat="1" ht="11.25" customHeight="1">
      <c r="A10" s="31"/>
      <c r="B10" s="30"/>
      <c r="C10" s="40"/>
      <c r="D10" s="41"/>
      <c r="E10" s="40"/>
      <c r="F10" s="43"/>
      <c r="G10" s="30"/>
      <c r="H10" s="32"/>
      <c r="I10" s="32"/>
      <c r="J10" s="32"/>
      <c r="K10" s="32"/>
      <c r="L10" s="32"/>
      <c r="M10" s="48"/>
      <c r="N10" s="32"/>
      <c r="O10" s="42"/>
      <c r="P10" s="32"/>
      <c r="Q10" s="33"/>
      <c r="R10" s="25"/>
      <c r="S10" s="24"/>
      <c r="T10" s="24"/>
      <c r="U10" s="24"/>
      <c r="V10" s="24"/>
      <c r="W10" s="24"/>
      <c r="X10" s="24"/>
      <c r="Y10" s="24"/>
      <c r="Z10" s="24"/>
      <c r="AA10" s="23"/>
      <c r="AB10" s="23"/>
      <c r="AC10" s="30"/>
      <c r="AD10" s="30"/>
      <c r="AE10" s="30"/>
      <c r="AF10" s="30"/>
      <c r="AG10" s="30"/>
      <c r="AH10" s="30"/>
      <c r="AI10" s="25">
        <v>6</v>
      </c>
      <c r="AJ10" s="30" t="s">
        <v>10</v>
      </c>
      <c r="AK10" s="25">
        <v>3</v>
      </c>
      <c r="AL10" s="25">
        <v>0</v>
      </c>
      <c r="AM10" s="30"/>
    </row>
    <row r="11" spans="1:39" s="5" customFormat="1" ht="26.25" customHeight="1">
      <c r="A11" s="46" t="s">
        <v>32</v>
      </c>
      <c r="B11" s="22"/>
      <c r="C11" s="40" t="str">
        <f>AD11</f>
        <v>-(5χ)²</v>
      </c>
      <c r="D11" s="41">
        <f>IF(R11&gt;7,"×","")</f>
      </c>
      <c r="E11" s="40">
        <f>AE11</f>
      </c>
      <c r="F11" s="43" t="s">
        <v>0</v>
      </c>
      <c r="G11" s="25"/>
      <c r="H11" s="22"/>
      <c r="I11" s="24"/>
      <c r="J11" s="25"/>
      <c r="K11" s="24"/>
      <c r="L11" s="26"/>
      <c r="M11" s="47" t="s">
        <v>32</v>
      </c>
      <c r="N11" s="24"/>
      <c r="O11" s="42" t="str">
        <f t="shared" si="0"/>
        <v>-25χ²</v>
      </c>
      <c r="P11" s="26"/>
      <c r="Q11" s="25"/>
      <c r="R11" s="25">
        <f ca="1">INT(RAND()*13+1)</f>
        <v>4</v>
      </c>
      <c r="S11" s="24">
        <f ca="1">IF(RAND()&lt;0.3,-1*INT(RAND()*5+1),INT(RAND()*4+2))</f>
        <v>5</v>
      </c>
      <c r="T11" s="24">
        <f>IF(R11&lt;11,S11,1)</f>
        <v>5</v>
      </c>
      <c r="U11" s="24">
        <f>IF(R11&gt;4,IF(R11&lt;8,S11,1),1)</f>
        <v>1</v>
      </c>
      <c r="V11" s="24">
        <f>VLOOKUP(R11,$AI$5:$AL$17,3)</f>
        <v>2</v>
      </c>
      <c r="W11" s="24">
        <f ca="1">IF(R11&lt;8,1,IF(RAND()&lt;0.3,-1*INT(RAND()*5+1),INT(RAND()*4+2)))</f>
        <v>1</v>
      </c>
      <c r="X11" s="24">
        <f>IF(R11&gt;10,W11,1)</f>
        <v>1</v>
      </c>
      <c r="Y11" s="24">
        <f>VLOOKUP(R11,$AI$5:$AL$17,4)</f>
        <v>0</v>
      </c>
      <c r="Z11" s="24">
        <f>IF(R11=4,-1,1)</f>
        <v>-1</v>
      </c>
      <c r="AA11" s="23">
        <f>S11*T11*U11*W11*X11*Z11</f>
        <v>-25</v>
      </c>
      <c r="AB11" s="23">
        <f>V11+Y11</f>
        <v>2</v>
      </c>
      <c r="AC11" s="25"/>
      <c r="AD11" s="30" t="str">
        <f>CONCATENATE(IF(R11=4,"-",""),IF(R11&lt;11,"(",""),IF(S11=1,"",IF(S11=-1,"-",S11)),VLOOKUP(R11,$AI$5:$AL$17,2),IF(R11&lt;11,")",""),VLOOKUP(V11,$AI$20:$AJ$22,2))</f>
        <v>-(5χ)²</v>
      </c>
      <c r="AE11" s="30">
        <f>IF(R11&lt;8,"",CONCATENATE(IF(R11&gt;7,IF(R11&lt;11,IF(W11&lt;0,"(",""),"("),""),IF(W11=1,"",IF(W11=-1,"-",W11)),VLOOKUP(R11,$AI$5:$AL$17,2),IF(R11&gt;7,IF(R11&lt;11,IF(W11&lt;0,")",""),")"),""),VLOOKUP(Y11,$AI$20:$AJ$22,2)))</f>
      </c>
      <c r="AF11" s="30" t="str">
        <f t="shared" si="1"/>
        <v>-25χ²</v>
      </c>
      <c r="AG11" s="25"/>
      <c r="AH11" s="30"/>
      <c r="AI11" s="25">
        <v>7</v>
      </c>
      <c r="AJ11" s="30" t="s">
        <v>16</v>
      </c>
      <c r="AK11" s="30">
        <v>3</v>
      </c>
      <c r="AL11" s="30">
        <v>0</v>
      </c>
      <c r="AM11" s="25"/>
    </row>
    <row r="12" spans="1:39" s="3" customFormat="1" ht="11.25" customHeight="1">
      <c r="A12" s="31"/>
      <c r="B12" s="30"/>
      <c r="C12" s="40"/>
      <c r="D12" s="41"/>
      <c r="E12" s="40"/>
      <c r="F12" s="43"/>
      <c r="G12" s="30"/>
      <c r="H12" s="32"/>
      <c r="I12" s="32"/>
      <c r="J12" s="32"/>
      <c r="K12" s="32"/>
      <c r="L12" s="32"/>
      <c r="M12" s="48"/>
      <c r="N12" s="32"/>
      <c r="O12" s="42"/>
      <c r="P12" s="32"/>
      <c r="Q12" s="33"/>
      <c r="R12" s="25"/>
      <c r="S12" s="24"/>
      <c r="T12" s="24"/>
      <c r="U12" s="24"/>
      <c r="V12" s="24"/>
      <c r="W12" s="24"/>
      <c r="X12" s="24"/>
      <c r="Y12" s="24"/>
      <c r="Z12" s="24"/>
      <c r="AA12" s="23"/>
      <c r="AB12" s="23"/>
      <c r="AC12" s="30"/>
      <c r="AD12" s="30"/>
      <c r="AE12" s="30"/>
      <c r="AF12" s="30"/>
      <c r="AG12" s="30"/>
      <c r="AH12" s="25" t="s">
        <v>15</v>
      </c>
      <c r="AI12" s="25">
        <v>8</v>
      </c>
      <c r="AJ12" s="25" t="s">
        <v>1</v>
      </c>
      <c r="AK12" s="25">
        <v>2</v>
      </c>
      <c r="AL12" s="25">
        <v>1</v>
      </c>
      <c r="AM12" s="30"/>
    </row>
    <row r="13" spans="1:39" s="5" customFormat="1" ht="26.25" customHeight="1">
      <c r="A13" s="46" t="s">
        <v>33</v>
      </c>
      <c r="B13" s="22"/>
      <c r="C13" s="40" t="str">
        <f>AD13</f>
        <v>(5ｙ)³</v>
      </c>
      <c r="D13" s="41">
        <f>IF(R13&gt;7,"×","")</f>
      </c>
      <c r="E13" s="40">
        <f>AE13</f>
      </c>
      <c r="F13" s="43" t="s">
        <v>0</v>
      </c>
      <c r="G13" s="25"/>
      <c r="H13" s="22"/>
      <c r="I13" s="24"/>
      <c r="J13" s="25"/>
      <c r="K13" s="24"/>
      <c r="L13" s="26"/>
      <c r="M13" s="47" t="s">
        <v>33</v>
      </c>
      <c r="N13" s="24"/>
      <c r="O13" s="42" t="str">
        <f t="shared" si="0"/>
        <v>125ｙ³</v>
      </c>
      <c r="P13" s="26"/>
      <c r="Q13" s="25"/>
      <c r="R13" s="25">
        <f ca="1">INT(RAND()*13+1)</f>
        <v>6</v>
      </c>
      <c r="S13" s="24">
        <f ca="1">IF(RAND()&lt;0.3,-1*INT(RAND()*5+1),INT(RAND()*4+2))</f>
        <v>5</v>
      </c>
      <c r="T13" s="24">
        <f>IF(R13&lt;11,S13,1)</f>
        <v>5</v>
      </c>
      <c r="U13" s="24">
        <f>IF(R13&gt;4,IF(R13&lt;8,S13,1),1)</f>
        <v>5</v>
      </c>
      <c r="V13" s="24">
        <f>VLOOKUP(R13,$AI$5:$AL$17,3)</f>
        <v>3</v>
      </c>
      <c r="W13" s="24">
        <f ca="1">IF(R13&lt;8,1,IF(RAND()&lt;0.3,-1*INT(RAND()*5+1),INT(RAND()*4+2)))</f>
        <v>1</v>
      </c>
      <c r="X13" s="24">
        <f>IF(R13&gt;10,W13,1)</f>
        <v>1</v>
      </c>
      <c r="Y13" s="24">
        <f>VLOOKUP(R13,$AI$5:$AL$17,4)</f>
        <v>0</v>
      </c>
      <c r="Z13" s="24">
        <f>IF(R13=4,-1,1)</f>
        <v>1</v>
      </c>
      <c r="AA13" s="23">
        <f>S13*T13*U13*W13*X13*Z13</f>
        <v>125</v>
      </c>
      <c r="AB13" s="23">
        <f>V13+Y13</f>
        <v>3</v>
      </c>
      <c r="AC13" s="25"/>
      <c r="AD13" s="30" t="str">
        <f>CONCATENATE(IF(R13=4,"-",""),IF(R13&lt;11,"(",""),IF(S13=1,"",IF(S13=-1,"-",S13)),VLOOKUP(R13,$AI$5:$AL$17,2),IF(R13&lt;11,")",""),VLOOKUP(V13,$AI$20:$AJ$22,2))</f>
        <v>(5ｙ)³</v>
      </c>
      <c r="AE13" s="30">
        <f>IF(R13&lt;8,"",CONCATENATE(IF(R13&gt;7,IF(R13&lt;11,IF(W13&lt;0,"(",""),"("),""),IF(W13=1,"",IF(W13=-1,"-",W13)),VLOOKUP(R13,$AI$5:$AL$17,2),IF(R13&gt;7,IF(R13&lt;11,IF(W13&lt;0,")",""),")"),""),VLOOKUP(Y13,$AI$20:$AJ$22,2)))</f>
      </c>
      <c r="AF13" s="30" t="str">
        <f t="shared" si="1"/>
        <v>125ｙ³</v>
      </c>
      <c r="AG13" s="25"/>
      <c r="AH13" s="30"/>
      <c r="AI13" s="25">
        <v>9</v>
      </c>
      <c r="AJ13" s="30" t="s">
        <v>10</v>
      </c>
      <c r="AK13" s="30">
        <v>2</v>
      </c>
      <c r="AL13" s="30">
        <v>1</v>
      </c>
      <c r="AM13" s="25"/>
    </row>
    <row r="14" spans="1:39" s="3" customFormat="1" ht="11.25" customHeight="1">
      <c r="A14" s="31"/>
      <c r="B14" s="30"/>
      <c r="C14" s="40"/>
      <c r="D14" s="41"/>
      <c r="E14" s="40"/>
      <c r="F14" s="43"/>
      <c r="G14" s="30"/>
      <c r="H14" s="32"/>
      <c r="I14" s="32"/>
      <c r="J14" s="32"/>
      <c r="K14" s="32"/>
      <c r="L14" s="32"/>
      <c r="M14" s="48"/>
      <c r="N14" s="32"/>
      <c r="O14" s="42"/>
      <c r="P14" s="32"/>
      <c r="Q14" s="33"/>
      <c r="R14" s="25"/>
      <c r="S14" s="24"/>
      <c r="T14" s="24"/>
      <c r="U14" s="24"/>
      <c r="V14" s="24"/>
      <c r="W14" s="24"/>
      <c r="X14" s="24"/>
      <c r="Y14" s="24"/>
      <c r="Z14" s="24"/>
      <c r="AA14" s="23"/>
      <c r="AB14" s="23"/>
      <c r="AC14" s="30"/>
      <c r="AD14" s="30"/>
      <c r="AE14" s="30"/>
      <c r="AF14" s="30"/>
      <c r="AG14" s="30"/>
      <c r="AH14" s="30"/>
      <c r="AI14" s="25">
        <v>10</v>
      </c>
      <c r="AJ14" s="30" t="s">
        <v>16</v>
      </c>
      <c r="AK14" s="25">
        <v>2</v>
      </c>
      <c r="AL14" s="25">
        <v>1</v>
      </c>
      <c r="AM14" s="30"/>
    </row>
    <row r="15" spans="1:39" s="5" customFormat="1" ht="26.25" customHeight="1">
      <c r="A15" s="46" t="s">
        <v>34</v>
      </c>
      <c r="B15" s="22"/>
      <c r="C15" s="40" t="str">
        <f>AD15</f>
        <v>(4ｙ)²</v>
      </c>
      <c r="D15" s="41">
        <f>IF(R15&gt;7,"×","")</f>
      </c>
      <c r="E15" s="40">
        <f>AE15</f>
      </c>
      <c r="F15" s="43" t="s">
        <v>0</v>
      </c>
      <c r="G15" s="25"/>
      <c r="H15" s="22"/>
      <c r="I15" s="24"/>
      <c r="J15" s="25"/>
      <c r="K15" s="24"/>
      <c r="L15" s="26"/>
      <c r="M15" s="47" t="s">
        <v>34</v>
      </c>
      <c r="N15" s="24"/>
      <c r="O15" s="42" t="str">
        <f t="shared" si="0"/>
        <v>16ｙ²</v>
      </c>
      <c r="P15" s="26"/>
      <c r="Q15" s="25"/>
      <c r="R15" s="25">
        <f ca="1">INT(RAND()*13+1)</f>
        <v>2</v>
      </c>
      <c r="S15" s="24">
        <f ca="1">IF(RAND()&lt;0.3,-1*INT(RAND()*5+1),INT(RAND()*4+2))</f>
        <v>4</v>
      </c>
      <c r="T15" s="24">
        <f>IF(R15&lt;11,S15,1)</f>
        <v>4</v>
      </c>
      <c r="U15" s="24">
        <f>IF(R15&gt;4,IF(R15&lt;8,S15,1),1)</f>
        <v>1</v>
      </c>
      <c r="V15" s="24">
        <f>VLOOKUP(R15,$AI$5:$AL$17,3)</f>
        <v>2</v>
      </c>
      <c r="W15" s="24">
        <f ca="1">IF(R15&lt;8,1,IF(RAND()&lt;0.3,-1*INT(RAND()*5+1),INT(RAND()*4+2)))</f>
        <v>1</v>
      </c>
      <c r="X15" s="24">
        <f>IF(R15&gt;10,W15,1)</f>
        <v>1</v>
      </c>
      <c r="Y15" s="24">
        <f>VLOOKUP(R15,$AI$5:$AL$17,4)</f>
        <v>0</v>
      </c>
      <c r="Z15" s="24">
        <f>IF(R15=4,-1,1)</f>
        <v>1</v>
      </c>
      <c r="AA15" s="23">
        <f>S15*T15*U15*W15*X15*Z15</f>
        <v>16</v>
      </c>
      <c r="AB15" s="23">
        <f>V15+Y15</f>
        <v>2</v>
      </c>
      <c r="AC15" s="25"/>
      <c r="AD15" s="30" t="str">
        <f>CONCATENATE(IF(R15=4,"-",""),IF(R15&lt;11,"(",""),IF(S15=1,"",IF(S15=-1,"-",S15)),VLOOKUP(R15,$AI$5:$AL$17,2),IF(R15&lt;11,")",""),VLOOKUP(V15,$AI$20:$AJ$22,2))</f>
        <v>(4ｙ)²</v>
      </c>
      <c r="AE15" s="30">
        <f>IF(R15&lt;8,"",CONCATENATE(IF(R15&gt;7,IF(R15&lt;11,IF(W15&lt;0,"(",""),"("),""),IF(W15=1,"",IF(W15=-1,"-",W15)),VLOOKUP(R15,$AI$5:$AL$17,2),IF(R15&gt;7,IF(R15&lt;11,IF(W15&lt;0,")",""),")"),""),VLOOKUP(Y15,$AI$20:$AJ$22,2)))</f>
      </c>
      <c r="AF15" s="30" t="str">
        <f t="shared" si="1"/>
        <v>16ｙ²</v>
      </c>
      <c r="AG15" s="25"/>
      <c r="AH15" s="25" t="s">
        <v>14</v>
      </c>
      <c r="AI15" s="25">
        <v>11</v>
      </c>
      <c r="AJ15" s="25" t="s">
        <v>17</v>
      </c>
      <c r="AK15" s="30">
        <v>1</v>
      </c>
      <c r="AL15" s="30">
        <v>2</v>
      </c>
      <c r="AM15" s="25"/>
    </row>
    <row r="16" spans="1:39" s="3" customFormat="1" ht="11.25" customHeight="1">
      <c r="A16" s="31"/>
      <c r="B16" s="30"/>
      <c r="C16" s="40"/>
      <c r="D16" s="41"/>
      <c r="E16" s="40"/>
      <c r="F16" s="43"/>
      <c r="G16" s="30"/>
      <c r="H16" s="32"/>
      <c r="I16" s="32"/>
      <c r="J16" s="32"/>
      <c r="K16" s="32"/>
      <c r="L16" s="32"/>
      <c r="M16" s="48"/>
      <c r="N16" s="32"/>
      <c r="O16" s="42"/>
      <c r="P16" s="32"/>
      <c r="Q16" s="33"/>
      <c r="R16" s="25"/>
      <c r="S16" s="24"/>
      <c r="T16" s="24"/>
      <c r="U16" s="24"/>
      <c r="V16" s="24"/>
      <c r="W16" s="24"/>
      <c r="X16" s="24"/>
      <c r="Y16" s="24"/>
      <c r="Z16" s="24"/>
      <c r="AA16" s="23"/>
      <c r="AB16" s="23"/>
      <c r="AC16" s="30"/>
      <c r="AD16" s="30"/>
      <c r="AE16" s="30"/>
      <c r="AF16" s="30"/>
      <c r="AG16" s="30"/>
      <c r="AH16" s="30"/>
      <c r="AI16" s="25">
        <v>12</v>
      </c>
      <c r="AJ16" s="30" t="s">
        <v>10</v>
      </c>
      <c r="AK16" s="25">
        <v>1</v>
      </c>
      <c r="AL16" s="25">
        <v>2</v>
      </c>
      <c r="AM16" s="30"/>
    </row>
    <row r="17" spans="1:39" s="5" customFormat="1" ht="26.25" customHeight="1">
      <c r="A17" s="46" t="s">
        <v>35</v>
      </c>
      <c r="B17" s="22"/>
      <c r="C17" s="40" t="str">
        <f>AD17</f>
        <v>(5ｙ)³</v>
      </c>
      <c r="D17" s="41">
        <f>IF(R17&gt;7,"×","")</f>
      </c>
      <c r="E17" s="40">
        <f>AE17</f>
      </c>
      <c r="F17" s="43" t="s">
        <v>0</v>
      </c>
      <c r="G17" s="25"/>
      <c r="H17" s="22"/>
      <c r="I17" s="24"/>
      <c r="J17" s="25"/>
      <c r="K17" s="24"/>
      <c r="L17" s="26"/>
      <c r="M17" s="47" t="s">
        <v>35</v>
      </c>
      <c r="N17" s="24"/>
      <c r="O17" s="42" t="str">
        <f t="shared" si="0"/>
        <v>125ｙ³</v>
      </c>
      <c r="P17" s="26"/>
      <c r="Q17" s="25"/>
      <c r="R17" s="25">
        <f ca="1">INT(RAND()*13+1)</f>
        <v>6</v>
      </c>
      <c r="S17" s="24">
        <f ca="1">IF(RAND()&lt;0.3,-1*INT(RAND()*5+1),INT(RAND()*4+2))</f>
        <v>5</v>
      </c>
      <c r="T17" s="24">
        <f>IF(R17&lt;11,S17,1)</f>
        <v>5</v>
      </c>
      <c r="U17" s="24">
        <f>IF(R17&gt;4,IF(R17&lt;8,S17,1),1)</f>
        <v>5</v>
      </c>
      <c r="V17" s="24">
        <f>VLOOKUP(R17,$AI$5:$AL$17,3)</f>
        <v>3</v>
      </c>
      <c r="W17" s="24">
        <f ca="1">IF(R17&lt;8,1,IF(RAND()&lt;0.3,-1*INT(RAND()*5+1),INT(RAND()*4+2)))</f>
        <v>1</v>
      </c>
      <c r="X17" s="24">
        <f>IF(R17&gt;10,W17,1)</f>
        <v>1</v>
      </c>
      <c r="Y17" s="24">
        <f>VLOOKUP(R17,$AI$5:$AL$17,4)</f>
        <v>0</v>
      </c>
      <c r="Z17" s="24">
        <f>IF(R17=4,-1,1)</f>
        <v>1</v>
      </c>
      <c r="AA17" s="23">
        <f>S17*T17*U17*W17*X17*Z17</f>
        <v>125</v>
      </c>
      <c r="AB17" s="23">
        <f>V17+Y17</f>
        <v>3</v>
      </c>
      <c r="AC17" s="25"/>
      <c r="AD17" s="30" t="str">
        <f>CONCATENATE(IF(R17=4,"-",""),IF(R17&lt;11,"(",""),IF(S17=1,"",IF(S17=-1,"-",S17)),VLOOKUP(R17,$AI$5:$AL$17,2),IF(R17&lt;11,")",""),VLOOKUP(V17,$AI$20:$AJ$22,2))</f>
        <v>(5ｙ)³</v>
      </c>
      <c r="AE17" s="30">
        <f>IF(R17&lt;8,"",CONCATENATE(IF(R17&gt;7,IF(R17&lt;11,IF(W17&lt;0,"(",""),"("),""),IF(W17=1,"",IF(W17=-1,"-",W17)),VLOOKUP(R17,$AI$5:$AL$17,2),IF(R17&gt;7,IF(R17&lt;11,IF(W17&lt;0,")",""),")"),""),VLOOKUP(Y17,$AI$20:$AJ$22,2)))</f>
      </c>
      <c r="AF17" s="30" t="str">
        <f t="shared" si="1"/>
        <v>125ｙ³</v>
      </c>
      <c r="AG17" s="25"/>
      <c r="AH17" s="25"/>
      <c r="AI17" s="25">
        <v>13</v>
      </c>
      <c r="AJ17" s="25" t="s">
        <v>16</v>
      </c>
      <c r="AK17" s="30">
        <v>1</v>
      </c>
      <c r="AL17" s="30">
        <v>2</v>
      </c>
      <c r="AM17" s="25"/>
    </row>
    <row r="18" spans="1:39" s="3" customFormat="1" ht="11.25" customHeight="1">
      <c r="A18" s="31"/>
      <c r="B18" s="30"/>
      <c r="C18" s="40"/>
      <c r="D18" s="41"/>
      <c r="E18" s="40"/>
      <c r="F18" s="43"/>
      <c r="G18" s="30"/>
      <c r="H18" s="32"/>
      <c r="I18" s="32"/>
      <c r="J18" s="32"/>
      <c r="K18" s="32"/>
      <c r="L18" s="32"/>
      <c r="M18" s="48"/>
      <c r="N18" s="32"/>
      <c r="O18" s="42"/>
      <c r="P18" s="32"/>
      <c r="Q18" s="33"/>
      <c r="R18" s="25"/>
      <c r="S18" s="24"/>
      <c r="T18" s="24"/>
      <c r="U18" s="24"/>
      <c r="V18" s="24"/>
      <c r="W18" s="24"/>
      <c r="X18" s="24"/>
      <c r="Y18" s="24"/>
      <c r="Z18" s="24"/>
      <c r="AA18" s="23"/>
      <c r="AB18" s="23"/>
      <c r="AC18" s="30"/>
      <c r="AD18" s="30"/>
      <c r="AE18" s="30"/>
      <c r="AF18" s="30"/>
      <c r="AG18" s="30"/>
      <c r="AH18" s="30"/>
      <c r="AI18" s="35"/>
      <c r="AJ18" s="30"/>
      <c r="AK18" s="25"/>
      <c r="AL18" s="25"/>
      <c r="AM18" s="30"/>
    </row>
    <row r="19" spans="1:39" s="5" customFormat="1" ht="26.25" customHeight="1">
      <c r="A19" s="46" t="s">
        <v>36</v>
      </c>
      <c r="B19" s="22"/>
      <c r="C19" s="40" t="str">
        <f>AD19</f>
        <v>(-5ａ)³</v>
      </c>
      <c r="D19" s="41">
        <f>IF(R19&gt;7,"×","")</f>
      </c>
      <c r="E19" s="40">
        <f>AE19</f>
      </c>
      <c r="F19" s="43" t="s">
        <v>0</v>
      </c>
      <c r="G19" s="25"/>
      <c r="H19" s="22"/>
      <c r="I19" s="24"/>
      <c r="J19" s="25"/>
      <c r="K19" s="24"/>
      <c r="L19" s="26"/>
      <c r="M19" s="47" t="s">
        <v>36</v>
      </c>
      <c r="N19" s="24"/>
      <c r="O19" s="42" t="str">
        <f t="shared" si="0"/>
        <v>-125ａ³</v>
      </c>
      <c r="P19" s="26"/>
      <c r="Q19" s="25"/>
      <c r="R19" s="25">
        <f ca="1">INT(RAND()*13+1)</f>
        <v>7</v>
      </c>
      <c r="S19" s="24">
        <f ca="1">IF(RAND()&lt;0.3,-1*INT(RAND()*5+1),INT(RAND()*4+2))</f>
        <v>-5</v>
      </c>
      <c r="T19" s="24">
        <f>IF(R19&lt;11,S19,1)</f>
        <v>-5</v>
      </c>
      <c r="U19" s="24">
        <f>IF(R19&gt;4,IF(R19&lt;8,S19,1),1)</f>
        <v>-5</v>
      </c>
      <c r="V19" s="24">
        <f>VLOOKUP(R19,$AI$5:$AL$17,3)</f>
        <v>3</v>
      </c>
      <c r="W19" s="24">
        <f ca="1">IF(R19&lt;8,1,IF(RAND()&lt;0.3,-1*INT(RAND()*5+1),INT(RAND()*4+2)))</f>
        <v>1</v>
      </c>
      <c r="X19" s="24">
        <f>IF(R19&gt;10,W19,1)</f>
        <v>1</v>
      </c>
      <c r="Y19" s="24">
        <f>VLOOKUP(R19,$AI$5:$AL$17,4)</f>
        <v>0</v>
      </c>
      <c r="Z19" s="24">
        <f>IF(R19=4,-1,1)</f>
        <v>1</v>
      </c>
      <c r="AA19" s="23">
        <f>S19*T19*U19*W19*X19*Z19</f>
        <v>-125</v>
      </c>
      <c r="AB19" s="23">
        <f>V19+Y19</f>
        <v>3</v>
      </c>
      <c r="AC19" s="25"/>
      <c r="AD19" s="30" t="str">
        <f>CONCATENATE(IF(R19=4,"-",""),IF(R19&lt;11,"(",""),IF(S19=1,"",IF(S19=-1,"-",S19)),VLOOKUP(R19,$AI$5:$AL$17,2),IF(R19&lt;11,")",""),VLOOKUP(V19,$AI$20:$AJ$22,2))</f>
        <v>(-5ａ)³</v>
      </c>
      <c r="AE19" s="30">
        <f>IF(R19&lt;8,"",CONCATENATE(IF(R19&gt;7,IF(R19&lt;11,IF(W19&lt;0,"(",""),"("),""),IF(W19=1,"",IF(W19=-1,"-",W19)),VLOOKUP(R19,$AI$5:$AL$17,2),IF(R19&gt;7,IF(R19&lt;11,IF(W19&lt;0,")",""),")"),""),VLOOKUP(Y19,$AI$20:$AJ$22,2)))</f>
      </c>
      <c r="AF19" s="30" t="str">
        <f t="shared" si="1"/>
        <v>-125ａ³</v>
      </c>
      <c r="AG19" s="25"/>
      <c r="AH19" s="25"/>
      <c r="AI19" s="25"/>
      <c r="AJ19" s="25"/>
      <c r="AK19" s="30"/>
      <c r="AL19" s="30"/>
      <c r="AM19" s="25"/>
    </row>
    <row r="20" spans="1:39" s="3" customFormat="1" ht="11.25" customHeight="1">
      <c r="A20" s="31"/>
      <c r="B20" s="30"/>
      <c r="C20" s="40"/>
      <c r="D20" s="41"/>
      <c r="E20" s="40"/>
      <c r="F20" s="43"/>
      <c r="G20" s="30"/>
      <c r="H20" s="32"/>
      <c r="I20" s="32"/>
      <c r="J20" s="32"/>
      <c r="K20" s="32"/>
      <c r="L20" s="32"/>
      <c r="M20" s="48"/>
      <c r="N20" s="32"/>
      <c r="O20" s="42"/>
      <c r="P20" s="32"/>
      <c r="Q20" s="33"/>
      <c r="R20" s="25"/>
      <c r="S20" s="24"/>
      <c r="T20" s="24"/>
      <c r="U20" s="24"/>
      <c r="V20" s="24"/>
      <c r="W20" s="24"/>
      <c r="X20" s="24"/>
      <c r="Y20" s="24"/>
      <c r="Z20" s="24"/>
      <c r="AA20" s="23"/>
      <c r="AB20" s="23"/>
      <c r="AC20" s="30"/>
      <c r="AD20" s="30"/>
      <c r="AE20" s="30"/>
      <c r="AF20" s="30"/>
      <c r="AG20" s="30"/>
      <c r="AH20" s="30"/>
      <c r="AI20" s="25">
        <v>1</v>
      </c>
      <c r="AJ20" s="36"/>
      <c r="AK20" s="37"/>
      <c r="AL20" s="37"/>
      <c r="AM20" s="30"/>
    </row>
    <row r="21" spans="1:39" s="5" customFormat="1" ht="26.25" customHeight="1">
      <c r="A21" s="46" t="s">
        <v>37</v>
      </c>
      <c r="B21" s="22"/>
      <c r="C21" s="40" t="str">
        <f>AD21</f>
        <v>(-4χ)³</v>
      </c>
      <c r="D21" s="41">
        <f>IF(R21&gt;7,"×","")</f>
      </c>
      <c r="E21" s="40">
        <f>AE21</f>
      </c>
      <c r="F21" s="43" t="s">
        <v>0</v>
      </c>
      <c r="G21" s="25"/>
      <c r="H21" s="22"/>
      <c r="I21" s="24"/>
      <c r="J21" s="25"/>
      <c r="K21" s="24"/>
      <c r="L21" s="26"/>
      <c r="M21" s="47" t="s">
        <v>37</v>
      </c>
      <c r="N21" s="24"/>
      <c r="O21" s="42" t="str">
        <f t="shared" si="0"/>
        <v>-64χ³</v>
      </c>
      <c r="P21" s="26"/>
      <c r="Q21" s="25"/>
      <c r="R21" s="25">
        <f ca="1">INT(RAND()*13+1)</f>
        <v>5</v>
      </c>
      <c r="S21" s="24">
        <f ca="1">IF(RAND()&lt;0.3,-1*INT(RAND()*5+1),INT(RAND()*4+2))</f>
        <v>-4</v>
      </c>
      <c r="T21" s="24">
        <f>IF(R21&lt;11,S21,1)</f>
        <v>-4</v>
      </c>
      <c r="U21" s="24">
        <f>IF(R21&gt;4,IF(R21&lt;8,S21,1),1)</f>
        <v>-4</v>
      </c>
      <c r="V21" s="24">
        <f>VLOOKUP(R21,$AI$5:$AL$17,3)</f>
        <v>3</v>
      </c>
      <c r="W21" s="24">
        <f ca="1">IF(R21&lt;8,1,IF(RAND()&lt;0.3,-1*INT(RAND()*5+1),INT(RAND()*4+2)))</f>
        <v>1</v>
      </c>
      <c r="X21" s="24">
        <f>IF(R21&gt;10,W21,1)</f>
        <v>1</v>
      </c>
      <c r="Y21" s="24">
        <f>VLOOKUP(R21,$AI$5:$AL$17,4)</f>
        <v>0</v>
      </c>
      <c r="Z21" s="24">
        <f>IF(R21=4,-1,1)</f>
        <v>1</v>
      </c>
      <c r="AA21" s="23">
        <f>S21*T21*U21*W21*X21*Z21</f>
        <v>-64</v>
      </c>
      <c r="AB21" s="23">
        <f>V21+Y21</f>
        <v>3</v>
      </c>
      <c r="AC21" s="25"/>
      <c r="AD21" s="30" t="str">
        <f>CONCATENATE(IF(R21=4,"-",""),IF(R21&lt;11,"(",""),IF(S21=1,"",IF(S21=-1,"-",S21)),VLOOKUP(R21,$AI$5:$AL$17,2),IF(R21&lt;11,")",""),VLOOKUP(V21,$AI$20:$AJ$22,2))</f>
        <v>(-4χ)³</v>
      </c>
      <c r="AE21" s="30">
        <f>IF(R21&lt;8,"",CONCATENATE(IF(R21&gt;7,IF(R21&lt;11,IF(W21&lt;0,"(",""),"("),""),IF(W21=1,"",IF(W21=-1,"-",W21)),VLOOKUP(R21,$AI$5:$AL$17,2),IF(R21&gt;7,IF(R21&lt;11,IF(W21&lt;0,")",""),")"),""),VLOOKUP(Y21,$AI$20:$AJ$22,2)))</f>
      </c>
      <c r="AF21" s="30" t="str">
        <f t="shared" si="1"/>
        <v>-64χ³</v>
      </c>
      <c r="AG21" s="25"/>
      <c r="AH21" s="25"/>
      <c r="AI21" s="25">
        <v>2</v>
      </c>
      <c r="AJ21" s="39" t="s">
        <v>24</v>
      </c>
      <c r="AK21" s="30"/>
      <c r="AL21" s="30"/>
      <c r="AM21" s="25"/>
    </row>
    <row r="22" spans="1:39" s="3" customFormat="1" ht="11.25" customHeight="1">
      <c r="A22" s="31"/>
      <c r="B22" s="30"/>
      <c r="C22" s="40"/>
      <c r="D22" s="41"/>
      <c r="E22" s="40"/>
      <c r="F22" s="43"/>
      <c r="G22" s="30"/>
      <c r="H22" s="32"/>
      <c r="I22" s="32"/>
      <c r="J22" s="32"/>
      <c r="K22" s="32"/>
      <c r="L22" s="32"/>
      <c r="M22" s="48"/>
      <c r="N22" s="32"/>
      <c r="O22" s="42"/>
      <c r="P22" s="32"/>
      <c r="Q22" s="33"/>
      <c r="R22" s="25"/>
      <c r="S22" s="24"/>
      <c r="T22" s="24"/>
      <c r="U22" s="24"/>
      <c r="V22" s="24"/>
      <c r="W22" s="24"/>
      <c r="X22" s="24"/>
      <c r="Y22" s="24"/>
      <c r="Z22" s="24"/>
      <c r="AA22" s="23"/>
      <c r="AB22" s="23"/>
      <c r="AC22" s="30"/>
      <c r="AD22" s="30"/>
      <c r="AE22" s="30"/>
      <c r="AF22" s="30"/>
      <c r="AG22" s="30"/>
      <c r="AH22" s="30"/>
      <c r="AI22" s="25">
        <v>3</v>
      </c>
      <c r="AJ22" s="39" t="s">
        <v>25</v>
      </c>
      <c r="AK22" s="25"/>
      <c r="AL22" s="25"/>
      <c r="AM22" s="30"/>
    </row>
    <row r="23" spans="1:39" s="5" customFormat="1" ht="27" customHeight="1">
      <c r="A23" s="46" t="s">
        <v>38</v>
      </c>
      <c r="B23" s="22"/>
      <c r="C23" s="40" t="str">
        <f>AD23</f>
        <v>4ａ</v>
      </c>
      <c r="D23" s="41" t="str">
        <f>IF(R23&gt;7,"×","")</f>
        <v>×</v>
      </c>
      <c r="E23" s="40" t="str">
        <f>AE23</f>
        <v>(4ａ)²</v>
      </c>
      <c r="F23" s="43" t="s">
        <v>0</v>
      </c>
      <c r="G23" s="25"/>
      <c r="H23" s="22"/>
      <c r="I23" s="24"/>
      <c r="J23" s="25"/>
      <c r="K23" s="24"/>
      <c r="L23" s="26"/>
      <c r="M23" s="47" t="s">
        <v>38</v>
      </c>
      <c r="N23" s="24"/>
      <c r="O23" s="42" t="str">
        <f t="shared" si="0"/>
        <v>64ａ³</v>
      </c>
      <c r="P23" s="26"/>
      <c r="Q23" s="25"/>
      <c r="R23" s="25">
        <f ca="1">INT(RAND()*13+1)</f>
        <v>13</v>
      </c>
      <c r="S23" s="24">
        <f ca="1">IF(RAND()&lt;0.3,-1*INT(RAND()*5+1),INT(RAND()*4+2))</f>
        <v>4</v>
      </c>
      <c r="T23" s="24">
        <f>IF(R23&lt;11,S23,1)</f>
        <v>1</v>
      </c>
      <c r="U23" s="24">
        <f>IF(R23&gt;4,IF(R23&lt;8,S23,1),1)</f>
        <v>1</v>
      </c>
      <c r="V23" s="24">
        <f>VLOOKUP(R23,$AI$5:$AL$17,3)</f>
        <v>1</v>
      </c>
      <c r="W23" s="24">
        <f ca="1">IF(R23&lt;8,1,IF(RAND()&lt;0.3,-1*INT(RAND()*5+1),INT(RAND()*4+2)))</f>
        <v>4</v>
      </c>
      <c r="X23" s="24">
        <f>IF(R23&gt;10,W23,1)</f>
        <v>4</v>
      </c>
      <c r="Y23" s="24">
        <f>VLOOKUP(R23,$AI$5:$AL$17,4)</f>
        <v>2</v>
      </c>
      <c r="Z23" s="24">
        <f>IF(R23=4,-1,1)</f>
        <v>1</v>
      </c>
      <c r="AA23" s="23">
        <f>S23*T23*U23*W23*X23*Z23</f>
        <v>64</v>
      </c>
      <c r="AB23" s="23">
        <f>V23+Y23</f>
        <v>3</v>
      </c>
      <c r="AC23" s="25"/>
      <c r="AD23" s="30" t="str">
        <f>CONCATENATE(IF(R23=4,"-",""),IF(R23&lt;11,"(",""),IF(S23=1,"",IF(S23=-1,"-",S23)),VLOOKUP(R23,$AI$5:$AL$17,2),IF(R23&lt;11,")",""),VLOOKUP(V23,$AI$20:$AJ$22,2))</f>
        <v>4ａ</v>
      </c>
      <c r="AE23" s="30" t="str">
        <f>IF(R23&lt;8,"",CONCATENATE(IF(R23&gt;7,IF(R23&lt;11,IF(W23&lt;0,"(",""),"("),""),IF(W23=1,"",IF(W23=-1,"-",W23)),VLOOKUP(R23,$AI$5:$AL$17,2),IF(R23&gt;7,IF(R23&lt;11,IF(W23&lt;0,")",""),")"),""),VLOOKUP(Y23,$AI$20:$AJ$22,2)))</f>
        <v>(4ａ)²</v>
      </c>
      <c r="AF23" s="30" t="str">
        <f t="shared" si="1"/>
        <v>64ａ³</v>
      </c>
      <c r="AG23" s="25"/>
      <c r="AH23" s="25"/>
      <c r="AI23" s="25"/>
      <c r="AJ23" s="37"/>
      <c r="AK23" s="30"/>
      <c r="AL23" s="30"/>
      <c r="AM23" s="25"/>
    </row>
    <row r="24" spans="1:39" s="3" customFormat="1" ht="11.25" customHeight="1">
      <c r="A24" s="31"/>
      <c r="B24" s="30"/>
      <c r="C24" s="40"/>
      <c r="D24" s="41"/>
      <c r="E24" s="40"/>
      <c r="F24" s="43"/>
      <c r="G24" s="30"/>
      <c r="H24" s="32"/>
      <c r="I24" s="32"/>
      <c r="J24" s="32"/>
      <c r="K24" s="32"/>
      <c r="L24" s="32"/>
      <c r="M24" s="48"/>
      <c r="N24" s="32"/>
      <c r="O24" s="42"/>
      <c r="P24" s="32"/>
      <c r="Q24" s="33"/>
      <c r="R24" s="25"/>
      <c r="S24" s="24"/>
      <c r="T24" s="24"/>
      <c r="U24" s="24"/>
      <c r="V24" s="24"/>
      <c r="W24" s="24"/>
      <c r="X24" s="24"/>
      <c r="Y24" s="24"/>
      <c r="Z24" s="24"/>
      <c r="AA24" s="23"/>
      <c r="AB24" s="23"/>
      <c r="AC24" s="30"/>
      <c r="AD24" s="30"/>
      <c r="AE24" s="30"/>
      <c r="AF24" s="30"/>
      <c r="AG24" s="30"/>
      <c r="AH24" s="30"/>
      <c r="AI24" s="35"/>
      <c r="AJ24" s="30"/>
      <c r="AK24" s="25"/>
      <c r="AL24" s="25"/>
      <c r="AM24" s="30"/>
    </row>
    <row r="25" spans="1:39" s="5" customFormat="1" ht="27" customHeight="1">
      <c r="A25" s="46" t="s">
        <v>39</v>
      </c>
      <c r="B25" s="22"/>
      <c r="C25" s="40" t="str">
        <f>AD25</f>
        <v>(-5χ)²</v>
      </c>
      <c r="D25" s="41" t="str">
        <f>IF(R25&gt;7,"×","")</f>
        <v>×</v>
      </c>
      <c r="E25" s="40" t="str">
        <f>AE25</f>
        <v>5χ</v>
      </c>
      <c r="F25" s="43" t="s">
        <v>0</v>
      </c>
      <c r="G25" s="25"/>
      <c r="H25" s="22"/>
      <c r="I25" s="24"/>
      <c r="J25" s="25"/>
      <c r="K25" s="24"/>
      <c r="L25" s="26"/>
      <c r="M25" s="47" t="s">
        <v>39</v>
      </c>
      <c r="N25" s="24"/>
      <c r="O25" s="42" t="str">
        <f t="shared" si="0"/>
        <v>125χ³</v>
      </c>
      <c r="P25" s="26"/>
      <c r="Q25" s="25"/>
      <c r="R25" s="25">
        <f ca="1">INT(RAND()*13+1)</f>
        <v>8</v>
      </c>
      <c r="S25" s="24">
        <f ca="1">IF(RAND()&lt;0.3,-1*INT(RAND()*5+1),INT(RAND()*4+2))</f>
        <v>-5</v>
      </c>
      <c r="T25" s="24">
        <f>IF(R25&lt;11,S25,1)</f>
        <v>-5</v>
      </c>
      <c r="U25" s="24">
        <f>IF(R25&gt;4,IF(R25&lt;8,S25,1),1)</f>
        <v>1</v>
      </c>
      <c r="V25" s="24">
        <f>VLOOKUP(R25,$AI$5:$AL$17,3)</f>
        <v>2</v>
      </c>
      <c r="W25" s="24">
        <f ca="1">IF(R25&lt;8,1,IF(RAND()&lt;0.3,-1*INT(RAND()*5+1),INT(RAND()*4+2)))</f>
        <v>5</v>
      </c>
      <c r="X25" s="24">
        <f>IF(R25&gt;10,W25,1)</f>
        <v>1</v>
      </c>
      <c r="Y25" s="24">
        <f>VLOOKUP(R25,$AI$5:$AL$17,4)</f>
        <v>1</v>
      </c>
      <c r="Z25" s="24">
        <f>IF(R25=4,-1,1)</f>
        <v>1</v>
      </c>
      <c r="AA25" s="23">
        <f>S25*T25*U25*W25*X25*Z25</f>
        <v>125</v>
      </c>
      <c r="AB25" s="23">
        <f>V25+Y25</f>
        <v>3</v>
      </c>
      <c r="AC25" s="25"/>
      <c r="AD25" s="30" t="str">
        <f>CONCATENATE(IF(R25=4,"-",""),IF(R25&lt;11,"(",""),IF(S25=1,"",IF(S25=-1,"-",S25)),VLOOKUP(R25,$AI$5:$AL$17,2),IF(R25&lt;11,")",""),VLOOKUP(V25,$AI$20:$AJ$22,2))</f>
        <v>(-5χ)²</v>
      </c>
      <c r="AE25" s="30" t="str">
        <f>IF(R25&lt;8,"",CONCATENATE(IF(R25&gt;7,IF(R25&lt;11,IF(W25&lt;0,"(",""),"("),""),IF(W25=1,"",IF(W25=-1,"-",W25)),VLOOKUP(R25,$AI$5:$AL$17,2),IF(R25&gt;7,IF(R25&lt;11,IF(W25&lt;0,")",""),")"),""),VLOOKUP(Y25,$AI$20:$AJ$22,2)))</f>
        <v>5χ</v>
      </c>
      <c r="AF25" s="30" t="str">
        <f t="shared" si="1"/>
        <v>125χ³</v>
      </c>
      <c r="AG25" s="25"/>
      <c r="AH25" s="25"/>
      <c r="AI25" s="25"/>
      <c r="AJ25" s="25"/>
      <c r="AK25" s="30"/>
      <c r="AL25" s="30"/>
      <c r="AM25" s="25"/>
    </row>
    <row r="26" spans="1:39" s="3" customFormat="1" ht="11.25" customHeight="1">
      <c r="A26" s="31"/>
      <c r="B26" s="30"/>
      <c r="C26" s="40"/>
      <c r="D26" s="41"/>
      <c r="E26" s="40"/>
      <c r="F26" s="43"/>
      <c r="G26" s="30"/>
      <c r="H26" s="32"/>
      <c r="I26" s="32"/>
      <c r="J26" s="32"/>
      <c r="K26" s="32"/>
      <c r="L26" s="32"/>
      <c r="M26" s="48"/>
      <c r="N26" s="32"/>
      <c r="O26" s="42"/>
      <c r="P26" s="32"/>
      <c r="Q26" s="33"/>
      <c r="R26" s="25"/>
      <c r="S26" s="24"/>
      <c r="T26" s="24"/>
      <c r="U26" s="24"/>
      <c r="V26" s="24"/>
      <c r="W26" s="24"/>
      <c r="X26" s="24"/>
      <c r="Y26" s="24"/>
      <c r="Z26" s="24"/>
      <c r="AA26" s="23"/>
      <c r="AB26" s="23"/>
      <c r="AC26" s="30"/>
      <c r="AD26" s="30"/>
      <c r="AE26" s="30"/>
      <c r="AF26" s="30"/>
      <c r="AG26" s="30"/>
      <c r="AH26" s="30"/>
      <c r="AI26" s="35"/>
      <c r="AJ26" s="30"/>
      <c r="AK26" s="37"/>
      <c r="AL26" s="37"/>
      <c r="AM26" s="30"/>
    </row>
    <row r="27" spans="1:39" s="5" customFormat="1" ht="27" customHeight="1">
      <c r="A27" s="46" t="s">
        <v>40</v>
      </c>
      <c r="B27" s="22"/>
      <c r="C27" s="40" t="str">
        <f>AD27</f>
        <v>(4χ)³</v>
      </c>
      <c r="D27" s="41">
        <f>IF(R27&gt;7,"×","")</f>
      </c>
      <c r="E27" s="40">
        <f>AE27</f>
      </c>
      <c r="F27" s="43" t="s">
        <v>0</v>
      </c>
      <c r="G27" s="25"/>
      <c r="H27" s="22"/>
      <c r="I27" s="24"/>
      <c r="J27" s="25"/>
      <c r="K27" s="24"/>
      <c r="L27" s="26"/>
      <c r="M27" s="47" t="s">
        <v>40</v>
      </c>
      <c r="N27" s="24"/>
      <c r="O27" s="42" t="str">
        <f t="shared" si="0"/>
        <v>64χ³</v>
      </c>
      <c r="P27" s="26"/>
      <c r="Q27" s="25"/>
      <c r="R27" s="25">
        <f ca="1">INT(RAND()*13+1)</f>
        <v>5</v>
      </c>
      <c r="S27" s="24">
        <f ca="1">IF(RAND()&lt;0.3,-1*INT(RAND()*5+1),INT(RAND()*4+2))</f>
        <v>4</v>
      </c>
      <c r="T27" s="24">
        <f>IF(R27&lt;11,S27,1)</f>
        <v>4</v>
      </c>
      <c r="U27" s="24">
        <f>IF(R27&gt;4,IF(R27&lt;8,S27,1),1)</f>
        <v>4</v>
      </c>
      <c r="V27" s="24">
        <f>VLOOKUP(R27,$AI$5:$AL$17,3)</f>
        <v>3</v>
      </c>
      <c r="W27" s="24">
        <f ca="1">IF(R27&lt;8,1,IF(RAND()&lt;0.3,-1*INT(RAND()*5+1),INT(RAND()*4+2)))</f>
        <v>1</v>
      </c>
      <c r="X27" s="24">
        <f>IF(R27&gt;10,W27,1)</f>
        <v>1</v>
      </c>
      <c r="Y27" s="24">
        <f>VLOOKUP(R27,$AI$5:$AL$17,4)</f>
        <v>0</v>
      </c>
      <c r="Z27" s="24">
        <f>IF(R27=4,-1,1)</f>
        <v>1</v>
      </c>
      <c r="AA27" s="23">
        <f>S27*T27*U27*W27*X27*Z27</f>
        <v>64</v>
      </c>
      <c r="AB27" s="23">
        <f>V27+Y27</f>
        <v>3</v>
      </c>
      <c r="AC27" s="25"/>
      <c r="AD27" s="30" t="str">
        <f>CONCATENATE(IF(R27=4,"-",""),IF(R27&lt;11,"(",""),IF(S27=1,"",IF(S27=-1,"-",S27)),VLOOKUP(R27,$AI$5:$AL$17,2),IF(R27&lt;11,")",""),VLOOKUP(V27,$AI$20:$AJ$22,2))</f>
        <v>(4χ)³</v>
      </c>
      <c r="AE27" s="30">
        <f>IF(R27&lt;8,"",CONCATENATE(IF(R27&gt;7,IF(R27&lt;11,IF(W27&lt;0,"(",""),"("),""),IF(W27=1,"",IF(W27=-1,"-",W27)),VLOOKUP(R27,$AI$5:$AL$17,2),IF(R27&gt;7,IF(R27&lt;11,IF(W27&lt;0,")",""),")"),""),VLOOKUP(Y27,$AI$20:$AJ$22,2)))</f>
      </c>
      <c r="AF27" s="30" t="str">
        <f t="shared" si="1"/>
        <v>64χ³</v>
      </c>
      <c r="AG27" s="25"/>
      <c r="AH27" s="25"/>
      <c r="AI27" s="25"/>
      <c r="AJ27" s="25"/>
      <c r="AK27" s="30"/>
      <c r="AL27" s="30"/>
      <c r="AM27" s="25"/>
    </row>
    <row r="28" spans="1:39" s="3" customFormat="1" ht="11.25" customHeight="1">
      <c r="A28" s="31"/>
      <c r="B28" s="30"/>
      <c r="C28" s="40"/>
      <c r="D28" s="41"/>
      <c r="E28" s="40"/>
      <c r="F28" s="43"/>
      <c r="G28" s="30"/>
      <c r="H28" s="32"/>
      <c r="I28" s="32"/>
      <c r="J28" s="32"/>
      <c r="K28" s="32"/>
      <c r="L28" s="32"/>
      <c r="M28" s="48"/>
      <c r="N28" s="32"/>
      <c r="O28" s="42"/>
      <c r="P28" s="32"/>
      <c r="Q28" s="33"/>
      <c r="R28" s="25"/>
      <c r="S28" s="24"/>
      <c r="T28" s="24"/>
      <c r="U28" s="24"/>
      <c r="V28" s="24"/>
      <c r="W28" s="24"/>
      <c r="X28" s="24"/>
      <c r="Y28" s="24"/>
      <c r="Z28" s="24"/>
      <c r="AA28" s="23"/>
      <c r="AB28" s="23"/>
      <c r="AC28" s="30"/>
      <c r="AD28" s="30"/>
      <c r="AE28" s="30"/>
      <c r="AF28" s="30"/>
      <c r="AG28" s="30"/>
      <c r="AH28" s="30"/>
      <c r="AI28" s="35"/>
      <c r="AJ28" s="30"/>
      <c r="AK28" s="25"/>
      <c r="AL28" s="25"/>
      <c r="AM28" s="30"/>
    </row>
    <row r="29" spans="1:39" s="5" customFormat="1" ht="27" customHeight="1">
      <c r="A29" s="46" t="s">
        <v>41</v>
      </c>
      <c r="B29" s="22"/>
      <c r="C29" s="40" t="str">
        <f>AD29</f>
        <v>-(3χ)²</v>
      </c>
      <c r="D29" s="41">
        <f>IF(R29&gt;7,"×","")</f>
      </c>
      <c r="E29" s="40">
        <f>AE29</f>
      </c>
      <c r="F29" s="43" t="s">
        <v>0</v>
      </c>
      <c r="G29" s="25"/>
      <c r="H29" s="22"/>
      <c r="I29" s="24"/>
      <c r="J29" s="25"/>
      <c r="K29" s="24"/>
      <c r="L29" s="26"/>
      <c r="M29" s="47" t="s">
        <v>41</v>
      </c>
      <c r="N29" s="24"/>
      <c r="O29" s="42" t="str">
        <f t="shared" si="0"/>
        <v>-9χ²</v>
      </c>
      <c r="P29" s="26"/>
      <c r="Q29" s="25"/>
      <c r="R29" s="25">
        <f ca="1">INT(RAND()*13+1)</f>
        <v>4</v>
      </c>
      <c r="S29" s="24">
        <f ca="1">IF(RAND()&lt;0.3,-1*INT(RAND()*5+1),INT(RAND()*4+2))</f>
        <v>3</v>
      </c>
      <c r="T29" s="24">
        <f>IF(R29&lt;11,S29,1)</f>
        <v>3</v>
      </c>
      <c r="U29" s="24">
        <f>IF(R29&gt;4,IF(R29&lt;8,S29,1),1)</f>
        <v>1</v>
      </c>
      <c r="V29" s="24">
        <f>VLOOKUP(R29,$AI$5:$AL$17,3)</f>
        <v>2</v>
      </c>
      <c r="W29" s="24">
        <f ca="1">IF(R29&lt;8,1,IF(RAND()&lt;0.3,-1*INT(RAND()*5+1),INT(RAND()*4+2)))</f>
        <v>1</v>
      </c>
      <c r="X29" s="24">
        <f>IF(R29&gt;10,W29,1)</f>
        <v>1</v>
      </c>
      <c r="Y29" s="24">
        <f>VLOOKUP(R29,$AI$5:$AL$17,4)</f>
        <v>0</v>
      </c>
      <c r="Z29" s="24">
        <f>IF(R29=4,-1,1)</f>
        <v>-1</v>
      </c>
      <c r="AA29" s="23">
        <f>S29*T29*U29*W29*X29*Z29</f>
        <v>-9</v>
      </c>
      <c r="AB29" s="23">
        <f>V29+Y29</f>
        <v>2</v>
      </c>
      <c r="AC29" s="25"/>
      <c r="AD29" s="30" t="str">
        <f>CONCATENATE(IF(R29=4,"-",""),IF(R29&lt;11,"(",""),IF(S29=1,"",IF(S29=-1,"-",S29)),VLOOKUP(R29,$AI$5:$AL$17,2),IF(R29&lt;11,")",""),VLOOKUP(V29,$AI$20:$AJ$22,2))</f>
        <v>-(3χ)²</v>
      </c>
      <c r="AE29" s="30">
        <f>IF(R29&lt;8,"",CONCATENATE(IF(R29&gt;7,IF(R29&lt;11,IF(W29&lt;0,"(",""),"("),""),IF(W29=1,"",IF(W29=-1,"-",W29)),VLOOKUP(R29,$AI$5:$AL$17,2),IF(R29&gt;7,IF(R29&lt;11,IF(W29&lt;0,")",""),")"),""),VLOOKUP(Y29,$AI$20:$AJ$22,2)))</f>
      </c>
      <c r="AF29" s="30" t="str">
        <f t="shared" si="1"/>
        <v>-9χ²</v>
      </c>
      <c r="AG29" s="25"/>
      <c r="AH29" s="25"/>
      <c r="AI29" s="25"/>
      <c r="AJ29" s="37"/>
      <c r="AK29" s="30"/>
      <c r="AL29" s="30"/>
      <c r="AM29" s="25"/>
    </row>
    <row r="30" spans="1:39" s="3" customFormat="1" ht="11.25" customHeight="1">
      <c r="A30" s="31"/>
      <c r="B30" s="30"/>
      <c r="C30" s="40"/>
      <c r="D30" s="41"/>
      <c r="E30" s="40"/>
      <c r="F30" s="43"/>
      <c r="G30" s="30"/>
      <c r="H30" s="32"/>
      <c r="I30" s="32"/>
      <c r="J30" s="32"/>
      <c r="K30" s="32"/>
      <c r="L30" s="32"/>
      <c r="M30" s="48"/>
      <c r="N30" s="32"/>
      <c r="O30" s="42"/>
      <c r="P30" s="32"/>
      <c r="Q30" s="33"/>
      <c r="R30" s="25"/>
      <c r="S30" s="24"/>
      <c r="T30" s="24"/>
      <c r="U30" s="24"/>
      <c r="V30" s="24"/>
      <c r="W30" s="24"/>
      <c r="X30" s="24"/>
      <c r="Y30" s="24"/>
      <c r="Z30" s="24"/>
      <c r="AA30" s="23"/>
      <c r="AB30" s="23"/>
      <c r="AC30" s="30"/>
      <c r="AD30" s="30"/>
      <c r="AE30" s="30"/>
      <c r="AF30" s="30"/>
      <c r="AG30" s="30"/>
      <c r="AH30" s="30"/>
      <c r="AI30" s="35"/>
      <c r="AJ30" s="30"/>
      <c r="AK30" s="25"/>
      <c r="AL30" s="25"/>
      <c r="AM30" s="30"/>
    </row>
    <row r="31" spans="1:39" s="5" customFormat="1" ht="27" customHeight="1">
      <c r="A31" s="46" t="s">
        <v>42</v>
      </c>
      <c r="B31" s="22"/>
      <c r="C31" s="40" t="str">
        <f>AD31</f>
        <v>-(3χ)²</v>
      </c>
      <c r="D31" s="41">
        <f>IF(R31&gt;7,"×","")</f>
      </c>
      <c r="E31" s="40">
        <f>AE31</f>
      </c>
      <c r="F31" s="43" t="s">
        <v>0</v>
      </c>
      <c r="G31" s="25"/>
      <c r="H31" s="22"/>
      <c r="I31" s="24"/>
      <c r="J31" s="25"/>
      <c r="K31" s="24"/>
      <c r="L31" s="26"/>
      <c r="M31" s="47" t="s">
        <v>42</v>
      </c>
      <c r="N31" s="24"/>
      <c r="O31" s="42" t="str">
        <f t="shared" si="0"/>
        <v>-9χ²</v>
      </c>
      <c r="P31" s="26"/>
      <c r="Q31" s="25"/>
      <c r="R31" s="25">
        <f ca="1">INT(RAND()*13+1)</f>
        <v>4</v>
      </c>
      <c r="S31" s="24">
        <f ca="1">IF(RAND()&lt;0.3,-1*INT(RAND()*5+1),INT(RAND()*4+2))</f>
        <v>3</v>
      </c>
      <c r="T31" s="24">
        <f>IF(R31&lt;11,S31,1)</f>
        <v>3</v>
      </c>
      <c r="U31" s="24">
        <f>IF(R31&gt;4,IF(R31&lt;8,S31,1),1)</f>
        <v>1</v>
      </c>
      <c r="V31" s="24">
        <f>VLOOKUP(R31,$AI$5:$AL$17,3)</f>
        <v>2</v>
      </c>
      <c r="W31" s="24">
        <f ca="1">IF(R31&lt;8,1,IF(RAND()&lt;0.3,-1*INT(RAND()*5+1),INT(RAND()*4+2)))</f>
        <v>1</v>
      </c>
      <c r="X31" s="24">
        <f>IF(R31&gt;10,W31,1)</f>
        <v>1</v>
      </c>
      <c r="Y31" s="24">
        <f>VLOOKUP(R31,$AI$5:$AL$17,4)</f>
        <v>0</v>
      </c>
      <c r="Z31" s="24">
        <f>IF(R31=4,-1,1)</f>
        <v>-1</v>
      </c>
      <c r="AA31" s="23">
        <f>S31*T31*U31*W31*X31*Z31</f>
        <v>-9</v>
      </c>
      <c r="AB31" s="23">
        <f>V31+Y31</f>
        <v>2</v>
      </c>
      <c r="AC31" s="25"/>
      <c r="AD31" s="30" t="str">
        <f>CONCATENATE(IF(R31=4,"-",""),IF(R31&lt;11,"(",""),IF(S31=1,"",IF(S31=-1,"-",S31)),VLOOKUP(R31,$AI$5:$AL$17,2),IF(R31&lt;11,")",""),VLOOKUP(V31,$AI$20:$AJ$22,2))</f>
        <v>-(3χ)²</v>
      </c>
      <c r="AE31" s="30">
        <f>IF(R31&lt;8,"",CONCATENATE(IF(R31&gt;7,IF(R31&lt;11,IF(W31&lt;0,"(",""),"("),""),IF(W31=1,"",IF(W31=-1,"-",W31)),VLOOKUP(R31,$AI$5:$AL$17,2),IF(R31&gt;7,IF(R31&lt;11,IF(W31&lt;0,")",""),")"),""),VLOOKUP(Y31,$AI$20:$AJ$22,2)))</f>
      </c>
      <c r="AF31" s="30" t="str">
        <f t="shared" si="1"/>
        <v>-9χ²</v>
      </c>
      <c r="AG31" s="25"/>
      <c r="AH31" s="25"/>
      <c r="AI31" s="25"/>
      <c r="AJ31" s="25"/>
      <c r="AK31" s="30"/>
      <c r="AL31" s="30"/>
      <c r="AM31" s="25"/>
    </row>
    <row r="32" spans="1:39" s="3" customFormat="1" ht="11.25" customHeight="1">
      <c r="A32" s="31"/>
      <c r="B32" s="30"/>
      <c r="C32" s="40"/>
      <c r="D32" s="41"/>
      <c r="E32" s="40"/>
      <c r="F32" s="43"/>
      <c r="G32" s="30"/>
      <c r="H32" s="32"/>
      <c r="I32" s="32"/>
      <c r="J32" s="32"/>
      <c r="K32" s="32"/>
      <c r="L32" s="32"/>
      <c r="M32" s="48"/>
      <c r="N32" s="32"/>
      <c r="O32" s="42"/>
      <c r="P32" s="32"/>
      <c r="Q32" s="33"/>
      <c r="R32" s="25"/>
      <c r="S32" s="24"/>
      <c r="T32" s="24"/>
      <c r="U32" s="24"/>
      <c r="V32" s="24"/>
      <c r="W32" s="24"/>
      <c r="X32" s="24"/>
      <c r="Y32" s="24"/>
      <c r="Z32" s="24"/>
      <c r="AA32" s="23"/>
      <c r="AB32" s="23"/>
      <c r="AC32" s="30"/>
      <c r="AD32" s="30"/>
      <c r="AE32" s="30"/>
      <c r="AF32" s="30"/>
      <c r="AG32" s="30"/>
      <c r="AH32" s="30"/>
      <c r="AI32" s="35"/>
      <c r="AJ32" s="30"/>
      <c r="AK32" s="25"/>
      <c r="AL32" s="25"/>
      <c r="AM32" s="30"/>
    </row>
    <row r="33" spans="1:39" s="5" customFormat="1" ht="27" customHeight="1">
      <c r="A33" s="46" t="s">
        <v>43</v>
      </c>
      <c r="B33" s="22"/>
      <c r="C33" s="40" t="str">
        <f>AD33</f>
        <v>5ａ</v>
      </c>
      <c r="D33" s="41" t="str">
        <f>IF(R33&gt;7,"×","")</f>
        <v>×</v>
      </c>
      <c r="E33" s="40" t="str">
        <f>AE33</f>
        <v>(-5ａ)²</v>
      </c>
      <c r="F33" s="43" t="s">
        <v>0</v>
      </c>
      <c r="G33" s="25"/>
      <c r="H33" s="22"/>
      <c r="I33" s="24"/>
      <c r="J33" s="25"/>
      <c r="K33" s="24"/>
      <c r="L33" s="26"/>
      <c r="M33" s="47" t="s">
        <v>43</v>
      </c>
      <c r="N33" s="24"/>
      <c r="O33" s="42" t="str">
        <f t="shared" si="0"/>
        <v>125ａ³</v>
      </c>
      <c r="P33" s="26"/>
      <c r="Q33" s="25"/>
      <c r="R33" s="25">
        <f ca="1">INT(RAND()*13+1)</f>
        <v>13</v>
      </c>
      <c r="S33" s="24">
        <f ca="1">IF(RAND()&lt;0.3,-1*INT(RAND()*5+1),INT(RAND()*4+2))</f>
        <v>5</v>
      </c>
      <c r="T33" s="24">
        <f>IF(R33&lt;11,S33,1)</f>
        <v>1</v>
      </c>
      <c r="U33" s="24">
        <f>IF(R33&gt;4,IF(R33&lt;8,S33,1),1)</f>
        <v>1</v>
      </c>
      <c r="V33" s="24">
        <f>VLOOKUP(R33,$AI$5:$AL$17,3)</f>
        <v>1</v>
      </c>
      <c r="W33" s="24">
        <f ca="1">IF(R33&lt;8,1,IF(RAND()&lt;0.3,-1*INT(RAND()*5+1),INT(RAND()*4+2)))</f>
        <v>-5</v>
      </c>
      <c r="X33" s="24">
        <f>IF(R33&gt;10,W33,1)</f>
        <v>-5</v>
      </c>
      <c r="Y33" s="24">
        <f>VLOOKUP(R33,$AI$5:$AL$17,4)</f>
        <v>2</v>
      </c>
      <c r="Z33" s="24">
        <f>IF(R33=4,-1,1)</f>
        <v>1</v>
      </c>
      <c r="AA33" s="23">
        <f>S33*T33*U33*W33*X33*Z33</f>
        <v>125</v>
      </c>
      <c r="AB33" s="23">
        <f>V33+Y33</f>
        <v>3</v>
      </c>
      <c r="AC33" s="25"/>
      <c r="AD33" s="30" t="str">
        <f>CONCATENATE(IF(R33=4,"-",""),IF(R33&lt;11,"(",""),IF(S33=1,"",IF(S33=-1,"-",S33)),VLOOKUP(R33,$AI$5:$AL$17,2),IF(R33&lt;11,")",""),VLOOKUP(V33,$AI$20:$AJ$22,2))</f>
        <v>5ａ</v>
      </c>
      <c r="AE33" s="30" t="str">
        <f>IF(R33&lt;8,"",CONCATENATE(IF(R33&gt;7,IF(R33&lt;11,IF(W33&lt;0,"(",""),"("),""),IF(W33=1,"",IF(W33=-1,"-",W33)),VLOOKUP(R33,$AI$5:$AL$17,2),IF(R33&gt;7,IF(R33&lt;11,IF(W33&lt;0,")",""),")"),""),VLOOKUP(Y33,$AI$20:$AJ$22,2)))</f>
        <v>(-5ａ)²</v>
      </c>
      <c r="AF33" s="30" t="str">
        <f t="shared" si="1"/>
        <v>125ａ³</v>
      </c>
      <c r="AG33" s="25"/>
      <c r="AH33" s="25"/>
      <c r="AI33" s="25"/>
      <c r="AJ33" s="25"/>
      <c r="AK33" s="30"/>
      <c r="AL33" s="30"/>
      <c r="AM33" s="25"/>
    </row>
    <row r="34" spans="1:39" s="3" customFormat="1" ht="11.25" customHeight="1">
      <c r="A34" s="31"/>
      <c r="B34" s="30"/>
      <c r="C34" s="40"/>
      <c r="D34" s="41"/>
      <c r="E34" s="40"/>
      <c r="F34" s="43"/>
      <c r="G34" s="30"/>
      <c r="H34" s="32"/>
      <c r="I34" s="32"/>
      <c r="J34" s="32"/>
      <c r="K34" s="32"/>
      <c r="L34" s="32"/>
      <c r="M34" s="48"/>
      <c r="N34" s="32"/>
      <c r="O34" s="42"/>
      <c r="P34" s="32"/>
      <c r="Q34" s="33"/>
      <c r="R34" s="25"/>
      <c r="S34" s="24"/>
      <c r="T34" s="24"/>
      <c r="U34" s="24"/>
      <c r="V34" s="24"/>
      <c r="W34" s="24"/>
      <c r="X34" s="24"/>
      <c r="Y34" s="24"/>
      <c r="Z34" s="24"/>
      <c r="AA34" s="23"/>
      <c r="AB34" s="23"/>
      <c r="AC34" s="30"/>
      <c r="AD34" s="30"/>
      <c r="AE34" s="30"/>
      <c r="AF34" s="30"/>
      <c r="AG34" s="30"/>
      <c r="AH34" s="30"/>
      <c r="AI34" s="35"/>
      <c r="AJ34" s="30"/>
      <c r="AK34" s="25"/>
      <c r="AL34" s="25"/>
      <c r="AM34" s="30"/>
    </row>
    <row r="35" spans="1:39" s="5" customFormat="1" ht="27" customHeight="1">
      <c r="A35" s="46" t="s">
        <v>44</v>
      </c>
      <c r="B35" s="22"/>
      <c r="C35" s="40" t="str">
        <f>AD35</f>
        <v>2ｙ</v>
      </c>
      <c r="D35" s="41" t="str">
        <f>IF(R35&gt;7,"×","")</f>
        <v>×</v>
      </c>
      <c r="E35" s="40" t="str">
        <f>AE35</f>
        <v>(4ｙ)²</v>
      </c>
      <c r="F35" s="43" t="s">
        <v>0</v>
      </c>
      <c r="G35" s="25"/>
      <c r="H35" s="22"/>
      <c r="I35" s="24"/>
      <c r="J35" s="25"/>
      <c r="K35" s="24"/>
      <c r="L35" s="26"/>
      <c r="M35" s="47" t="s">
        <v>44</v>
      </c>
      <c r="N35" s="24"/>
      <c r="O35" s="42" t="str">
        <f t="shared" si="0"/>
        <v>32ｙ³</v>
      </c>
      <c r="P35" s="26"/>
      <c r="Q35" s="25"/>
      <c r="R35" s="25">
        <f ca="1">INT(RAND()*13+1)</f>
        <v>12</v>
      </c>
      <c r="S35" s="24">
        <f ca="1">IF(RAND()&lt;0.3,-1*INT(RAND()*5+1),INT(RAND()*4+2))</f>
        <v>2</v>
      </c>
      <c r="T35" s="24">
        <f>IF(R35&lt;11,S35,1)</f>
        <v>1</v>
      </c>
      <c r="U35" s="24">
        <f>IF(R35&gt;4,IF(R35&lt;8,S35,1),1)</f>
        <v>1</v>
      </c>
      <c r="V35" s="24">
        <f>VLOOKUP(R35,$AI$5:$AL$17,3)</f>
        <v>1</v>
      </c>
      <c r="W35" s="24">
        <f ca="1">IF(R35&lt;8,1,IF(RAND()&lt;0.3,-1*INT(RAND()*5+1),INT(RAND()*4+2)))</f>
        <v>4</v>
      </c>
      <c r="X35" s="24">
        <f>IF(R35&gt;10,W35,1)</f>
        <v>4</v>
      </c>
      <c r="Y35" s="24">
        <f>VLOOKUP(R35,$AI$5:$AL$17,4)</f>
        <v>2</v>
      </c>
      <c r="Z35" s="24">
        <f>IF(R35=4,-1,1)</f>
        <v>1</v>
      </c>
      <c r="AA35" s="23">
        <f>S35*T35*U35*W35*X35*Z35</f>
        <v>32</v>
      </c>
      <c r="AB35" s="23">
        <f>V35+Y35</f>
        <v>3</v>
      </c>
      <c r="AC35" s="25"/>
      <c r="AD35" s="30" t="str">
        <f>CONCATENATE(IF(R35=4,"-",""),IF(R35&lt;11,"(",""),IF(S35=1,"",IF(S35=-1,"-",S35)),VLOOKUP(R35,$AI$5:$AL$17,2),IF(R35&lt;11,")",""),VLOOKUP(V35,$AI$20:$AJ$22,2))</f>
        <v>2ｙ</v>
      </c>
      <c r="AE35" s="30" t="str">
        <f>IF(R35&lt;8,"",CONCATENATE(IF(R35&gt;7,IF(R35&lt;11,IF(W35&lt;0,"(",""),"("),""),IF(W35=1,"",IF(W35=-1,"-",W35)),VLOOKUP(R35,$AI$5:$AL$17,2),IF(R35&gt;7,IF(R35&lt;11,IF(W35&lt;0,")",""),")"),""),VLOOKUP(Y35,$AI$20:$AJ$22,2)))</f>
        <v>(4ｙ)²</v>
      </c>
      <c r="AF35" s="30" t="str">
        <f t="shared" si="1"/>
        <v>32ｙ³</v>
      </c>
      <c r="AG35" s="25"/>
      <c r="AH35" s="25"/>
      <c r="AI35" s="25"/>
      <c r="AJ35" s="25"/>
      <c r="AK35" s="30"/>
      <c r="AL35" s="30"/>
      <c r="AM35" s="25"/>
    </row>
    <row r="36" spans="1:39" s="3" customFormat="1" ht="11.25" customHeight="1">
      <c r="A36" s="31"/>
      <c r="B36" s="30"/>
      <c r="C36" s="40"/>
      <c r="D36" s="41"/>
      <c r="E36" s="40"/>
      <c r="F36" s="43"/>
      <c r="G36" s="30"/>
      <c r="H36" s="32"/>
      <c r="I36" s="32"/>
      <c r="J36" s="32"/>
      <c r="K36" s="32"/>
      <c r="L36" s="32"/>
      <c r="M36" s="48"/>
      <c r="N36" s="32"/>
      <c r="O36" s="42"/>
      <c r="P36" s="32"/>
      <c r="Q36" s="33"/>
      <c r="R36" s="25"/>
      <c r="S36" s="24"/>
      <c r="T36" s="24"/>
      <c r="U36" s="24"/>
      <c r="V36" s="24"/>
      <c r="W36" s="24"/>
      <c r="X36" s="24"/>
      <c r="Y36" s="24"/>
      <c r="Z36" s="24"/>
      <c r="AA36" s="23"/>
      <c r="AB36" s="23"/>
      <c r="AC36" s="30"/>
      <c r="AD36" s="30"/>
      <c r="AE36" s="30"/>
      <c r="AF36" s="30"/>
      <c r="AG36" s="30"/>
      <c r="AH36" s="30"/>
      <c r="AI36" s="35"/>
      <c r="AJ36" s="30"/>
      <c r="AK36" s="25"/>
      <c r="AL36" s="25"/>
      <c r="AM36" s="30"/>
    </row>
    <row r="37" spans="1:39" s="5" customFormat="1" ht="27" customHeight="1">
      <c r="A37" s="46" t="s">
        <v>45</v>
      </c>
      <c r="B37" s="22"/>
      <c r="C37" s="40" t="str">
        <f>AD37</f>
        <v>(4χ)³</v>
      </c>
      <c r="D37" s="41">
        <f>IF(R37&gt;7,"×","")</f>
      </c>
      <c r="E37" s="40">
        <f>AE37</f>
      </c>
      <c r="F37" s="43" t="s">
        <v>0</v>
      </c>
      <c r="G37" s="25"/>
      <c r="H37" s="22"/>
      <c r="I37" s="24"/>
      <c r="J37" s="25"/>
      <c r="K37" s="24"/>
      <c r="L37" s="26"/>
      <c r="M37" s="47" t="s">
        <v>45</v>
      </c>
      <c r="N37" s="24"/>
      <c r="O37" s="42" t="str">
        <f t="shared" si="0"/>
        <v>64χ³</v>
      </c>
      <c r="P37" s="26"/>
      <c r="Q37" s="25"/>
      <c r="R37" s="25">
        <f ca="1">INT(RAND()*13+1)</f>
        <v>5</v>
      </c>
      <c r="S37" s="24">
        <f ca="1">IF(RAND()&lt;0.3,-1*INT(RAND()*5+1),INT(RAND()*4+2))</f>
        <v>4</v>
      </c>
      <c r="T37" s="24">
        <f>IF(R37&lt;11,S37,1)</f>
        <v>4</v>
      </c>
      <c r="U37" s="24">
        <f>IF(R37&gt;4,IF(R37&lt;8,S37,1),1)</f>
        <v>4</v>
      </c>
      <c r="V37" s="24">
        <f>VLOOKUP(R37,$AI$5:$AL$17,3)</f>
        <v>3</v>
      </c>
      <c r="W37" s="24">
        <f ca="1">IF(R37&lt;8,1,IF(RAND()&lt;0.3,-1*INT(RAND()*5+1),INT(RAND()*4+2)))</f>
        <v>1</v>
      </c>
      <c r="X37" s="24">
        <f>IF(R37&gt;10,W37,1)</f>
        <v>1</v>
      </c>
      <c r="Y37" s="24">
        <f>VLOOKUP(R37,$AI$5:$AL$17,4)</f>
        <v>0</v>
      </c>
      <c r="Z37" s="24">
        <f>IF(R37=4,-1,1)</f>
        <v>1</v>
      </c>
      <c r="AA37" s="23">
        <f>S37*T37*U37*W37*X37*Z37</f>
        <v>64</v>
      </c>
      <c r="AB37" s="23">
        <f>V37+Y37</f>
        <v>3</v>
      </c>
      <c r="AC37" s="25"/>
      <c r="AD37" s="30" t="str">
        <f>CONCATENATE(IF(R37=4,"-",""),IF(R37&lt;11,"(",""),IF(S37=1,"",IF(S37=-1,"-",S37)),VLOOKUP(R37,$AI$5:$AL$17,2),IF(R37&lt;11,")",""),VLOOKUP(V37,$AI$20:$AJ$22,2))</f>
        <v>(4χ)³</v>
      </c>
      <c r="AE37" s="30">
        <f>IF(R37&lt;8,"",CONCATENATE(IF(R37&gt;7,IF(R37&lt;11,IF(W37&lt;0,"(",""),"("),""),IF(W37=1,"",IF(W37=-1,"-",W37)),VLOOKUP(R37,$AI$5:$AL$17,2),IF(R37&gt;7,IF(R37&lt;11,IF(W37&lt;0,")",""),")"),""),VLOOKUP(Y37,$AI$20:$AJ$22,2)))</f>
      </c>
      <c r="AF37" s="30" t="str">
        <f t="shared" si="1"/>
        <v>64χ³</v>
      </c>
      <c r="AG37" s="25"/>
      <c r="AH37" s="25"/>
      <c r="AI37" s="25"/>
      <c r="AJ37" s="25"/>
      <c r="AK37" s="30"/>
      <c r="AL37" s="30"/>
      <c r="AM37" s="25"/>
    </row>
    <row r="38" spans="1:39" s="3" customFormat="1" ht="11.25" customHeight="1">
      <c r="A38" s="31"/>
      <c r="B38" s="30"/>
      <c r="C38" s="40"/>
      <c r="D38" s="41"/>
      <c r="E38" s="40"/>
      <c r="F38" s="43"/>
      <c r="G38" s="30"/>
      <c r="H38" s="32"/>
      <c r="I38" s="32"/>
      <c r="J38" s="32"/>
      <c r="K38" s="32"/>
      <c r="L38" s="32"/>
      <c r="M38" s="48"/>
      <c r="N38" s="32"/>
      <c r="O38" s="42"/>
      <c r="P38" s="32"/>
      <c r="Q38" s="33"/>
      <c r="R38" s="25"/>
      <c r="S38" s="24"/>
      <c r="T38" s="24"/>
      <c r="U38" s="24"/>
      <c r="V38" s="24"/>
      <c r="W38" s="24"/>
      <c r="X38" s="24"/>
      <c r="Y38" s="24"/>
      <c r="Z38" s="24"/>
      <c r="AA38" s="23"/>
      <c r="AB38" s="23"/>
      <c r="AC38" s="30"/>
      <c r="AD38" s="30"/>
      <c r="AE38" s="30"/>
      <c r="AF38" s="30"/>
      <c r="AG38" s="30"/>
      <c r="AH38" s="30"/>
      <c r="AI38" s="35"/>
      <c r="AJ38" s="30"/>
      <c r="AK38" s="25"/>
      <c r="AL38" s="25"/>
      <c r="AM38" s="30"/>
    </row>
    <row r="39" spans="1:39" s="5" customFormat="1" ht="27" customHeight="1">
      <c r="A39" s="46" t="s">
        <v>46</v>
      </c>
      <c r="B39" s="22"/>
      <c r="C39" s="40" t="str">
        <f>AD39</f>
        <v>(2χ)²</v>
      </c>
      <c r="D39" s="41">
        <f>IF(R39&gt;7,"×","")</f>
      </c>
      <c r="E39" s="40">
        <f>AE39</f>
      </c>
      <c r="F39" s="43" t="s">
        <v>0</v>
      </c>
      <c r="G39" s="25"/>
      <c r="H39" s="22"/>
      <c r="I39" s="24"/>
      <c r="J39" s="25"/>
      <c r="K39" s="24"/>
      <c r="L39" s="26"/>
      <c r="M39" s="47" t="s">
        <v>46</v>
      </c>
      <c r="N39" s="24"/>
      <c r="O39" s="42" t="str">
        <f t="shared" si="0"/>
        <v>4χ²</v>
      </c>
      <c r="P39" s="26"/>
      <c r="Q39" s="25"/>
      <c r="R39" s="25">
        <f ca="1">INT(RAND()*13+1)</f>
        <v>1</v>
      </c>
      <c r="S39" s="24">
        <f ca="1">IF(RAND()&lt;0.3,-1*INT(RAND()*5+1),INT(RAND()*4+2))</f>
        <v>2</v>
      </c>
      <c r="T39" s="24">
        <f>IF(R39&lt;11,S39,1)</f>
        <v>2</v>
      </c>
      <c r="U39" s="24">
        <f>IF(R39&gt;4,IF(R39&lt;8,S39,1),1)</f>
        <v>1</v>
      </c>
      <c r="V39" s="24">
        <f>VLOOKUP(R39,$AI$5:$AL$17,3)</f>
        <v>2</v>
      </c>
      <c r="W39" s="24">
        <f ca="1">IF(R39&lt;8,1,IF(RAND()&lt;0.3,-1*INT(RAND()*5+1),INT(RAND()*4+2)))</f>
        <v>1</v>
      </c>
      <c r="X39" s="24">
        <f>IF(R39&gt;10,W39,1)</f>
        <v>1</v>
      </c>
      <c r="Y39" s="24">
        <f>VLOOKUP(R39,$AI$5:$AL$17,4)</f>
        <v>0</v>
      </c>
      <c r="Z39" s="24">
        <f>IF(R39=4,-1,1)</f>
        <v>1</v>
      </c>
      <c r="AA39" s="23">
        <f>S39*T39*U39*W39*X39*Z39</f>
        <v>4</v>
      </c>
      <c r="AB39" s="23">
        <f>V39+Y39</f>
        <v>2</v>
      </c>
      <c r="AC39" s="25"/>
      <c r="AD39" s="30" t="str">
        <f>CONCATENATE(IF(R39=4,"-",""),IF(R39&lt;11,"(",""),IF(S39=1,"",IF(S39=-1,"-",S39)),VLOOKUP(R39,$AI$5:$AL$17,2),IF(R39&lt;11,")",""),VLOOKUP(V39,$AI$20:$AJ$22,2))</f>
        <v>(2χ)²</v>
      </c>
      <c r="AE39" s="30">
        <f>IF(R39&lt;8,"",CONCATENATE(IF(R39&gt;7,IF(R39&lt;11,IF(W39&lt;0,"(",""),"("),""),IF(W39=1,"",IF(W39=-1,"-",W39)),VLOOKUP(R39,$AI$5:$AL$17,2),IF(R39&gt;7,IF(R39&lt;11,IF(W39&lt;0,")",""),")"),""),VLOOKUP(Y39,$AI$20:$AJ$22,2)))</f>
      </c>
      <c r="AF39" s="30" t="str">
        <f t="shared" si="1"/>
        <v>4χ²</v>
      </c>
      <c r="AG39" s="25"/>
      <c r="AH39" s="25"/>
      <c r="AI39" s="25"/>
      <c r="AJ39" s="25"/>
      <c r="AK39" s="30"/>
      <c r="AL39" s="30"/>
      <c r="AM39" s="25"/>
    </row>
    <row r="40" spans="1:39" s="3" customFormat="1" ht="11.25" customHeight="1">
      <c r="A40" s="31"/>
      <c r="B40" s="30"/>
      <c r="C40" s="40"/>
      <c r="D40" s="41"/>
      <c r="E40" s="40"/>
      <c r="F40" s="43"/>
      <c r="G40" s="30"/>
      <c r="H40" s="32"/>
      <c r="I40" s="32"/>
      <c r="J40" s="32"/>
      <c r="K40" s="32"/>
      <c r="L40" s="32"/>
      <c r="M40" s="48"/>
      <c r="N40" s="32"/>
      <c r="O40" s="42"/>
      <c r="P40" s="32"/>
      <c r="Q40" s="33"/>
      <c r="R40" s="25"/>
      <c r="S40" s="24"/>
      <c r="T40" s="24"/>
      <c r="U40" s="24"/>
      <c r="V40" s="24"/>
      <c r="W40" s="24"/>
      <c r="X40" s="24"/>
      <c r="Y40" s="24"/>
      <c r="Z40" s="24"/>
      <c r="AA40" s="23"/>
      <c r="AB40" s="23"/>
      <c r="AC40" s="30"/>
      <c r="AD40" s="30"/>
      <c r="AE40" s="30"/>
      <c r="AF40" s="30"/>
      <c r="AG40" s="30"/>
      <c r="AH40" s="30"/>
      <c r="AI40" s="35"/>
      <c r="AJ40" s="30"/>
      <c r="AK40" s="25"/>
      <c r="AL40" s="25"/>
      <c r="AM40" s="30"/>
    </row>
    <row r="41" spans="1:39" s="5" customFormat="1" ht="27" customHeight="1">
      <c r="A41" s="46" t="s">
        <v>47</v>
      </c>
      <c r="B41" s="22"/>
      <c r="C41" s="40" t="str">
        <f>AD41</f>
        <v>(-2ａ)³</v>
      </c>
      <c r="D41" s="41">
        <f>IF(R41&gt;7,"×","")</f>
      </c>
      <c r="E41" s="40">
        <f>AE41</f>
      </c>
      <c r="F41" s="43" t="s">
        <v>0</v>
      </c>
      <c r="G41" s="25"/>
      <c r="H41" s="22"/>
      <c r="I41" s="24"/>
      <c r="J41" s="25"/>
      <c r="K41" s="24"/>
      <c r="L41" s="26"/>
      <c r="M41" s="47" t="s">
        <v>47</v>
      </c>
      <c r="N41" s="24"/>
      <c r="O41" s="42" t="str">
        <f t="shared" si="0"/>
        <v>-8ａ³</v>
      </c>
      <c r="P41" s="26"/>
      <c r="Q41" s="25"/>
      <c r="R41" s="25">
        <f ca="1">INT(RAND()*13+1)</f>
        <v>7</v>
      </c>
      <c r="S41" s="24">
        <f ca="1">IF(RAND()&lt;0.3,-1*INT(RAND()*5+1),INT(RAND()*4+2))</f>
        <v>-2</v>
      </c>
      <c r="T41" s="24">
        <f>IF(R41&lt;11,S41,1)</f>
        <v>-2</v>
      </c>
      <c r="U41" s="24">
        <f>IF(R41&gt;4,IF(R41&lt;8,S41,1),1)</f>
        <v>-2</v>
      </c>
      <c r="V41" s="24">
        <f>VLOOKUP(R41,$AI$5:$AL$17,3)</f>
        <v>3</v>
      </c>
      <c r="W41" s="24">
        <f ca="1">IF(R41&lt;8,1,IF(RAND()&lt;0.3,-1*INT(RAND()*5+1),INT(RAND()*4+2)))</f>
        <v>1</v>
      </c>
      <c r="X41" s="24">
        <f>IF(R41&gt;10,W41,1)</f>
        <v>1</v>
      </c>
      <c r="Y41" s="24">
        <f>VLOOKUP(R41,$AI$5:$AL$17,4)</f>
        <v>0</v>
      </c>
      <c r="Z41" s="24">
        <f>IF(R41=4,-1,1)</f>
        <v>1</v>
      </c>
      <c r="AA41" s="23">
        <f>S41*T41*U41*W41*X41*Z41</f>
        <v>-8</v>
      </c>
      <c r="AB41" s="23">
        <f>V41+Y41</f>
        <v>3</v>
      </c>
      <c r="AC41" s="25"/>
      <c r="AD41" s="30" t="str">
        <f>CONCATENATE(IF(R41=4,"-",""),IF(R41&lt;11,"(",""),IF(S41=1,"",IF(S41=-1,"-",S41)),VLOOKUP(R41,$AI$5:$AL$17,2),IF(R41&lt;11,")",""),VLOOKUP(V41,$AI$20:$AJ$22,2))</f>
        <v>(-2ａ)³</v>
      </c>
      <c r="AE41" s="30">
        <f>IF(R41&lt;8,"",CONCATENATE(IF(R41&gt;7,IF(R41&lt;11,IF(W41&lt;0,"(",""),"("),""),IF(W41=1,"",IF(W41=-1,"-",W41)),VLOOKUP(R41,$AI$5:$AL$17,2),IF(R41&gt;7,IF(R41&lt;11,IF(W41&lt;0,")",""),")"),""),VLOOKUP(Y41,$AI$20:$AJ$22,2)))</f>
      </c>
      <c r="AF41" s="30" t="str">
        <f t="shared" si="1"/>
        <v>-8ａ³</v>
      </c>
      <c r="AG41" s="25"/>
      <c r="AH41" s="25"/>
      <c r="AI41" s="25"/>
      <c r="AJ41" s="25"/>
      <c r="AK41" s="30"/>
      <c r="AL41" s="30"/>
      <c r="AM41" s="25"/>
    </row>
    <row r="42" spans="1:39" s="3" customFormat="1" ht="11.25" customHeight="1">
      <c r="A42" s="31"/>
      <c r="B42" s="30"/>
      <c r="C42" s="40"/>
      <c r="D42" s="41"/>
      <c r="E42" s="40"/>
      <c r="F42" s="43"/>
      <c r="G42" s="30"/>
      <c r="H42" s="32"/>
      <c r="I42" s="32"/>
      <c r="J42" s="32"/>
      <c r="K42" s="32"/>
      <c r="L42" s="32"/>
      <c r="M42" s="48"/>
      <c r="N42" s="32"/>
      <c r="O42" s="42"/>
      <c r="P42" s="32"/>
      <c r="Q42" s="33"/>
      <c r="R42" s="25"/>
      <c r="S42" s="24"/>
      <c r="T42" s="24"/>
      <c r="U42" s="24"/>
      <c r="V42" s="24"/>
      <c r="W42" s="24"/>
      <c r="X42" s="24"/>
      <c r="Y42" s="24"/>
      <c r="Z42" s="24"/>
      <c r="AA42" s="23"/>
      <c r="AB42" s="23"/>
      <c r="AC42" s="30"/>
      <c r="AD42" s="30"/>
      <c r="AE42" s="30"/>
      <c r="AF42" s="30"/>
      <c r="AG42" s="30"/>
      <c r="AH42" s="30"/>
      <c r="AI42" s="35"/>
      <c r="AJ42" s="30"/>
      <c r="AK42" s="25"/>
      <c r="AL42" s="25"/>
      <c r="AM42" s="30"/>
    </row>
    <row r="43" spans="1:39" s="5" customFormat="1" ht="27" customHeight="1">
      <c r="A43" s="46" t="s">
        <v>48</v>
      </c>
      <c r="B43" s="22"/>
      <c r="C43" s="40" t="str">
        <f>AD43</f>
        <v>(3χ)²</v>
      </c>
      <c r="D43" s="41">
        <f>IF(R43&gt;7,"×","")</f>
      </c>
      <c r="E43" s="40">
        <f>AE43</f>
      </c>
      <c r="F43" s="43" t="s">
        <v>0</v>
      </c>
      <c r="G43" s="25"/>
      <c r="H43" s="22"/>
      <c r="I43" s="24"/>
      <c r="J43" s="25"/>
      <c r="K43" s="24"/>
      <c r="L43" s="26"/>
      <c r="M43" s="47" t="s">
        <v>48</v>
      </c>
      <c r="N43" s="24"/>
      <c r="O43" s="42" t="str">
        <f t="shared" si="0"/>
        <v>9χ²</v>
      </c>
      <c r="P43" s="26"/>
      <c r="Q43" s="25"/>
      <c r="R43" s="25">
        <f ca="1">INT(RAND()*13+1)</f>
        <v>1</v>
      </c>
      <c r="S43" s="24">
        <f ca="1">IF(RAND()&lt;0.3,-1*INT(RAND()*5+1),INT(RAND()*4+2))</f>
        <v>3</v>
      </c>
      <c r="T43" s="24">
        <f>IF(R43&lt;11,S43,1)</f>
        <v>3</v>
      </c>
      <c r="U43" s="24">
        <f>IF(R43&gt;4,IF(R43&lt;8,S43,1),1)</f>
        <v>1</v>
      </c>
      <c r="V43" s="24">
        <f>VLOOKUP(R43,$AI$5:$AL$17,3)</f>
        <v>2</v>
      </c>
      <c r="W43" s="24">
        <f ca="1">IF(R43&lt;8,1,IF(RAND()&lt;0.3,-1*INT(RAND()*5+1),INT(RAND()*4+2)))</f>
        <v>1</v>
      </c>
      <c r="X43" s="24">
        <f>IF(R43&gt;10,W43,1)</f>
        <v>1</v>
      </c>
      <c r="Y43" s="24">
        <f>VLOOKUP(R43,$AI$5:$AL$17,4)</f>
        <v>0</v>
      </c>
      <c r="Z43" s="24">
        <f>IF(R43=4,-1,1)</f>
        <v>1</v>
      </c>
      <c r="AA43" s="23">
        <f>S43*T43*U43*W43*X43*Z43</f>
        <v>9</v>
      </c>
      <c r="AB43" s="23">
        <f>V43+Y43</f>
        <v>2</v>
      </c>
      <c r="AC43" s="25"/>
      <c r="AD43" s="30" t="str">
        <f>CONCATENATE(IF(R43=4,"-",""),IF(R43&lt;11,"(",""),IF(S43=1,"",IF(S43=-1,"-",S43)),VLOOKUP(R43,$AI$5:$AL$17,2),IF(R43&lt;11,")",""),VLOOKUP(V43,$AI$20:$AJ$22,2))</f>
        <v>(3χ)²</v>
      </c>
      <c r="AE43" s="30">
        <f>IF(R43&lt;8,"",CONCATENATE(IF(R43&gt;7,IF(R43&lt;11,IF(W43&lt;0,"(",""),"("),""),IF(W43=1,"",IF(W43=-1,"-",W43)),VLOOKUP(R43,$AI$5:$AL$17,2),IF(R43&gt;7,IF(R43&lt;11,IF(W43&lt;0,")",""),")"),""),VLOOKUP(Y43,$AI$20:$AJ$22,2)))</f>
      </c>
      <c r="AF43" s="30" t="str">
        <f t="shared" si="1"/>
        <v>9χ²</v>
      </c>
      <c r="AG43" s="25"/>
      <c r="AH43" s="25"/>
      <c r="AI43" s="25"/>
      <c r="AJ43" s="25"/>
      <c r="AK43" s="30"/>
      <c r="AL43" s="30"/>
      <c r="AM43" s="25"/>
    </row>
    <row r="44" spans="1:39" ht="9.75" customHeight="1">
      <c r="A44" s="22"/>
      <c r="B44" s="22"/>
      <c r="C44" s="31"/>
      <c r="D44" s="31"/>
      <c r="E44" s="31"/>
      <c r="F44" s="30"/>
      <c r="G44" s="30"/>
      <c r="H44" s="32"/>
      <c r="I44" s="32"/>
      <c r="J44" s="32"/>
      <c r="K44" s="32"/>
      <c r="L44" s="32"/>
      <c r="M44" s="27"/>
      <c r="N44" s="32"/>
      <c r="O44" s="29"/>
      <c r="P44" s="38"/>
      <c r="Q44" s="35"/>
      <c r="R44" s="25"/>
      <c r="S44" s="24"/>
      <c r="T44" s="24"/>
      <c r="U44" s="24"/>
      <c r="V44" s="24"/>
      <c r="W44" s="24"/>
      <c r="X44" s="24"/>
      <c r="Y44" s="24"/>
      <c r="Z44" s="24"/>
      <c r="AA44" s="23"/>
      <c r="AB44" s="23"/>
      <c r="AC44" s="35"/>
      <c r="AD44" s="35"/>
      <c r="AE44" s="35"/>
      <c r="AF44" s="35"/>
      <c r="AG44" s="35"/>
      <c r="AH44" s="30"/>
      <c r="AI44" s="35"/>
      <c r="AJ44" s="30"/>
      <c r="AK44" s="25"/>
      <c r="AL44" s="25"/>
      <c r="AM44" s="35"/>
    </row>
    <row r="45" spans="1:36" ht="17.25">
      <c r="A45" s="6"/>
      <c r="B45" s="6"/>
      <c r="C45" s="45"/>
      <c r="K45" s="1"/>
      <c r="L45" s="2"/>
      <c r="N45" s="1"/>
      <c r="O45" s="1"/>
      <c r="P45" s="2"/>
      <c r="AH45" s="5"/>
      <c r="AI45" s="5"/>
      <c r="AJ45" s="5"/>
    </row>
    <row r="46" spans="1:36" ht="18.75">
      <c r="A46" s="6"/>
      <c r="B46" s="6"/>
      <c r="C46" s="45"/>
      <c r="K46" s="1"/>
      <c r="L46" s="2"/>
      <c r="N46" s="1"/>
      <c r="O46" s="1"/>
      <c r="P46" s="2"/>
      <c r="AH46" s="3"/>
      <c r="AI46" s="16"/>
      <c r="AJ46" s="3"/>
    </row>
    <row r="47" spans="1:36" ht="17.25">
      <c r="A47" s="6"/>
      <c r="B47" s="6"/>
      <c r="C47" s="45"/>
      <c r="K47" s="1"/>
      <c r="L47" s="2"/>
      <c r="N47" s="1"/>
      <c r="O47" s="1"/>
      <c r="P47" s="2"/>
      <c r="AH47" s="5"/>
      <c r="AI47" s="5"/>
      <c r="AJ47" s="5"/>
    </row>
    <row r="48" spans="1:16" ht="17.25">
      <c r="A48" s="6"/>
      <c r="B48" s="6"/>
      <c r="C48" s="45"/>
      <c r="K48" s="1"/>
      <c r="L48" s="2"/>
      <c r="N48" s="1"/>
      <c r="O48" s="1"/>
      <c r="P48" s="2"/>
    </row>
    <row r="49" spans="1:16" ht="17.25">
      <c r="A49" s="6"/>
      <c r="B49" s="6"/>
      <c r="C49" s="45"/>
      <c r="K49" s="1"/>
      <c r="L49" s="2"/>
      <c r="N49" s="1"/>
      <c r="O49" s="1"/>
      <c r="P49" s="2"/>
    </row>
    <row r="50" spans="1:16" ht="17.25">
      <c r="A50" s="6"/>
      <c r="B50" s="6"/>
      <c r="C50" s="45"/>
      <c r="K50" s="1"/>
      <c r="L50" s="2"/>
      <c r="N50" s="1"/>
      <c r="O50" s="1"/>
      <c r="P50" s="2"/>
    </row>
    <row r="51" spans="1:16" ht="17.25">
      <c r="A51" s="6"/>
      <c r="B51" s="6"/>
      <c r="C51" s="45"/>
      <c r="K51" s="1"/>
      <c r="L51" s="2"/>
      <c r="N51" s="1"/>
      <c r="O51" s="1"/>
      <c r="P51" s="2"/>
    </row>
    <row r="52" spans="3:16" ht="13.5">
      <c r="C52" s="45"/>
      <c r="K52" s="1"/>
      <c r="L52" s="2"/>
      <c r="N52" s="1"/>
      <c r="O52" s="1"/>
      <c r="P52" s="2"/>
    </row>
    <row r="53" spans="3:16" ht="13.5">
      <c r="C53" s="45"/>
      <c r="K53" s="1"/>
      <c r="L53" s="2"/>
      <c r="N53" s="1"/>
      <c r="O53" s="1"/>
      <c r="P53" s="2"/>
    </row>
    <row r="54" spans="3:16" ht="13.5">
      <c r="C54" s="45"/>
      <c r="K54" s="1"/>
      <c r="L54" s="2"/>
      <c r="N54" s="1"/>
      <c r="O54" s="1"/>
      <c r="P54" s="2"/>
    </row>
    <row r="55" spans="3:16" ht="13.5">
      <c r="C55" s="45"/>
      <c r="K55" s="1"/>
      <c r="L55" s="2"/>
      <c r="N55" s="1"/>
      <c r="O55" s="1"/>
      <c r="P55" s="2"/>
    </row>
    <row r="56" spans="3:16" ht="13.5">
      <c r="C56" s="45"/>
      <c r="K56" s="1"/>
      <c r="L56" s="2"/>
      <c r="N56" s="1"/>
      <c r="O56" s="1"/>
      <c r="P56" s="2"/>
    </row>
    <row r="57" spans="3:16" ht="13.5">
      <c r="C57" s="45"/>
      <c r="K57" s="1"/>
      <c r="L57" s="2"/>
      <c r="N57" s="1"/>
      <c r="O57" s="1"/>
      <c r="P57" s="2"/>
    </row>
    <row r="58" spans="3:16" ht="13.5">
      <c r="C58" s="45"/>
      <c r="K58" s="1"/>
      <c r="L58" s="2"/>
      <c r="N58" s="1"/>
      <c r="O58" s="1"/>
      <c r="P58" s="2"/>
    </row>
    <row r="59" spans="3:16" ht="13.5">
      <c r="C59" s="45"/>
      <c r="K59" s="1"/>
      <c r="L59" s="2"/>
      <c r="N59" s="1"/>
      <c r="O59" s="1"/>
      <c r="P59" s="2"/>
    </row>
    <row r="60" spans="3:16" ht="13.5">
      <c r="C60" s="45"/>
      <c r="K60" s="1"/>
      <c r="L60" s="2"/>
      <c r="N60" s="1"/>
      <c r="O60" s="1"/>
      <c r="P60" s="2"/>
    </row>
    <row r="61" spans="3:16" ht="13.5">
      <c r="C61" s="45"/>
      <c r="K61" s="1"/>
      <c r="L61" s="2"/>
      <c r="N61" s="1"/>
      <c r="O61" s="1"/>
      <c r="P61" s="2"/>
    </row>
    <row r="62" spans="3:16" ht="13.5">
      <c r="C62" s="45"/>
      <c r="K62" s="1"/>
      <c r="L62" s="2"/>
      <c r="N62" s="1"/>
      <c r="O62" s="1"/>
      <c r="P62" s="2"/>
    </row>
    <row r="63" spans="3:16" ht="13.5">
      <c r="C63" s="45"/>
      <c r="K63" s="1"/>
      <c r="L63" s="2"/>
      <c r="N63" s="1"/>
      <c r="O63" s="1"/>
      <c r="P63" s="2"/>
    </row>
  </sheetData>
  <sheetProtection password="CE84" sheet="1" objects="1" scenarios="1"/>
  <mergeCells count="3">
    <mergeCell ref="B2:C2"/>
    <mergeCell ref="N3:O3"/>
    <mergeCell ref="M2:O2"/>
  </mergeCells>
  <printOptions/>
  <pageMargins left="0.75" right="0.44" top="0.52" bottom="0.28" header="0.512" footer="0.19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2021-08-19T03:26:25Z</cp:lastPrinted>
  <dcterms:created xsi:type="dcterms:W3CDTF">1999-05-08T10:31:43Z</dcterms:created>
  <dcterms:modified xsi:type="dcterms:W3CDTF">2021-08-19T03:26:41Z</dcterms:modified>
  <cp:category/>
  <cp:version/>
  <cp:contentType/>
  <cp:contentStatus/>
</cp:coreProperties>
</file>