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60" windowWidth="19395" windowHeight="12120"/>
  </bookViews>
  <sheets>
    <sheet name="Sheet1" sheetId="1" r:id="rId1"/>
  </sheets>
  <definedNames>
    <definedName name="_xlnm.Print_Area" localSheetId="0">Sheet1!$A$1:$H$35</definedName>
  </definedNames>
  <calcPr calcId="152511"/>
</workbook>
</file>

<file path=xl/calcChain.xml><?xml version="1.0" encoding="utf-8"?>
<calcChain xmlns="http://schemas.openxmlformats.org/spreadsheetml/2006/main">
  <c r="L27" i="1" l="1"/>
  <c r="L28" i="1"/>
  <c r="L18" i="1"/>
  <c r="L19" i="1"/>
  <c r="L20" i="1"/>
  <c r="L21" i="1"/>
  <c r="L22" i="1"/>
  <c r="L23" i="1"/>
  <c r="L24" i="1"/>
  <c r="L25" i="1"/>
  <c r="L26" i="1"/>
  <c r="L17" i="1"/>
  <c r="S13" i="1"/>
  <c r="O14" i="1"/>
  <c r="O15" i="1"/>
  <c r="O12" i="1"/>
  <c r="O11" i="1"/>
  <c r="O10" i="1"/>
  <c r="O7" i="1"/>
  <c r="O8" i="1"/>
  <c r="O6" i="1"/>
  <c r="O4" i="1"/>
  <c r="S15" i="1"/>
  <c r="S14" i="1"/>
  <c r="S12" i="1"/>
  <c r="S10" i="1"/>
  <c r="Z10" i="1" s="1"/>
  <c r="S5" i="1"/>
  <c r="AB10" i="1" l="1"/>
  <c r="M26" i="1"/>
  <c r="M22" i="1"/>
  <c r="M18" i="1"/>
  <c r="M25" i="1"/>
  <c r="M21" i="1"/>
  <c r="M28" i="1"/>
  <c r="M24" i="1"/>
  <c r="M20" i="1"/>
  <c r="M27" i="1"/>
  <c r="M23" i="1"/>
  <c r="M19" i="1"/>
  <c r="M17" i="1"/>
  <c r="T13" i="1"/>
  <c r="AA13" i="1" s="1"/>
  <c r="T15" i="1"/>
  <c r="W15" i="1" s="1"/>
  <c r="Y15" i="1" s="1"/>
  <c r="T14" i="1"/>
  <c r="W14" i="1" s="1"/>
  <c r="Y14" i="1" s="1"/>
  <c r="W10" i="1"/>
  <c r="X10" i="1" s="1"/>
  <c r="U10" i="1"/>
  <c r="V10" i="1" s="1"/>
  <c r="T5" i="1"/>
  <c r="W5" i="1" s="1"/>
  <c r="S11" i="1"/>
  <c r="Z11" i="1" s="1"/>
  <c r="S9" i="1"/>
  <c r="S8" i="1"/>
  <c r="Z8" i="1" s="1"/>
  <c r="S7" i="1"/>
  <c r="T7" i="1" s="1"/>
  <c r="S6" i="1"/>
  <c r="T6" i="1" s="1"/>
  <c r="S4" i="1"/>
  <c r="T4" i="1" s="1"/>
  <c r="AB11" i="1" l="1"/>
  <c r="W13" i="1"/>
  <c r="Y13" i="1" s="1"/>
  <c r="Z13" i="1"/>
  <c r="AB13" i="1" s="1"/>
  <c r="AA15" i="1"/>
  <c r="Z15" i="1"/>
  <c r="AA14" i="1"/>
  <c r="Z14" i="1"/>
  <c r="Y10" i="1"/>
  <c r="U9" i="1"/>
  <c r="V9" i="1" s="1"/>
  <c r="W9" i="1"/>
  <c r="X9" i="1" s="1"/>
  <c r="AA5" i="1"/>
  <c r="Z5" i="1"/>
  <c r="U5" i="1"/>
  <c r="V5" i="1" s="1"/>
  <c r="Y5" i="1" s="1"/>
  <c r="AB8" i="1"/>
  <c r="Z9" i="1"/>
  <c r="AA7" i="1"/>
  <c r="Z7" i="1"/>
  <c r="AA6" i="1"/>
  <c r="Z6" i="1"/>
  <c r="AA4" i="1"/>
  <c r="Z4" i="1"/>
  <c r="T12" i="1"/>
  <c r="W11" i="1"/>
  <c r="X11" i="1" s="1"/>
  <c r="U11" i="1"/>
  <c r="V11" i="1" s="1"/>
  <c r="U8" i="1"/>
  <c r="V8" i="1" s="1"/>
  <c r="W8" i="1"/>
  <c r="U7" i="1"/>
  <c r="V7" i="1" s="1"/>
  <c r="W7" i="1"/>
  <c r="X7" i="1" s="1"/>
  <c r="W6" i="1"/>
  <c r="U6" i="1"/>
  <c r="V6" i="1" s="1"/>
  <c r="U4" i="1"/>
  <c r="V4" i="1" s="1"/>
  <c r="W4" i="1"/>
  <c r="B3" i="1"/>
  <c r="H1" i="1"/>
  <c r="AB15" i="1" l="1"/>
  <c r="AB14" i="1"/>
  <c r="W12" i="1"/>
  <c r="AB9" i="1"/>
  <c r="Y9" i="1"/>
  <c r="AB7" i="1"/>
  <c r="AB5" i="1"/>
  <c r="Y11" i="1"/>
  <c r="Y7" i="1"/>
  <c r="AA12" i="1"/>
  <c r="Z12" i="1"/>
  <c r="AB6" i="1"/>
  <c r="AB4" i="1"/>
  <c r="Y8" i="1"/>
  <c r="Y6" i="1"/>
  <c r="Y4" i="1"/>
  <c r="H19" i="1" l="1"/>
  <c r="AB12" i="1"/>
  <c r="H29" i="1" s="1"/>
  <c r="Y12" i="1"/>
  <c r="E29" i="1" s="1"/>
  <c r="B11" i="1" l="1"/>
  <c r="B17" i="1"/>
  <c r="H17" i="1"/>
  <c r="H31" i="1"/>
  <c r="H7" i="1"/>
  <c r="H23" i="1"/>
  <c r="H25" i="1"/>
  <c r="B29" i="1"/>
  <c r="H5" i="1"/>
  <c r="H11" i="1"/>
  <c r="E11" i="1"/>
  <c r="H13" i="1"/>
  <c r="E17" i="1"/>
  <c r="E23" i="1"/>
  <c r="B23" i="1"/>
  <c r="E5" i="1"/>
  <c r="B5" i="1"/>
</calcChain>
</file>

<file path=xl/sharedStrings.xml><?xml version="1.0" encoding="utf-8"?>
<sst xmlns="http://schemas.openxmlformats.org/spreadsheetml/2006/main" count="75" uniqueCount="39">
  <si>
    <t>²</t>
    <phoneticPr fontId="1"/>
  </si>
  <si>
    <t>公式１</t>
    <rPh sb="0" eb="2">
      <t>コウシキ</t>
    </rPh>
    <phoneticPr fontId="1"/>
  </si>
  <si>
    <t>公式４</t>
    <rPh sb="0" eb="2">
      <t>コウシキ</t>
    </rPh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</si>
  <si>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</si>
  <si>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</si>
  <si>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</si>
  <si>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</si>
  <si>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</si>
  <si>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</si>
  <si>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</si>
  <si>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</si>
  <si>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</si>
  <si>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</si>
  <si>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</si>
  <si>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</si>
  <si>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</si>
  <si>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</si>
  <si>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</si>
  <si>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２ａ</t>
    <phoneticPr fontId="1"/>
  </si>
  <si>
    <t>x</t>
    <phoneticPr fontId="1"/>
  </si>
  <si>
    <t>a</t>
    <phoneticPr fontId="1"/>
  </si>
  <si>
    <t>α</t>
    <phoneticPr fontId="1"/>
  </si>
  <si>
    <t>β</t>
    <phoneticPr fontId="1"/>
  </si>
  <si>
    <t>ｂ</t>
    <phoneticPr fontId="1"/>
  </si>
  <si>
    <t>ｃ</t>
    <phoneticPr fontId="1"/>
  </si>
  <si>
    <t>共通因数</t>
    <rPh sb="0" eb="2">
      <t>キョウツウ</t>
    </rPh>
    <rPh sb="2" eb="4">
      <t>インスウ</t>
    </rPh>
    <phoneticPr fontId="1"/>
  </si>
  <si>
    <t>ｙ</t>
    <phoneticPr fontId="1"/>
  </si>
  <si>
    <t>ｘ</t>
    <phoneticPr fontId="1"/>
  </si>
  <si>
    <t>５ｘ</t>
    <phoneticPr fontId="1"/>
  </si>
  <si>
    <t>ａ</t>
    <phoneticPr fontId="1"/>
  </si>
  <si>
    <t>ａ</t>
    <phoneticPr fontId="1"/>
  </si>
  <si>
    <t>2a</t>
    <phoneticPr fontId="1"/>
  </si>
  <si>
    <t>5x</t>
    <phoneticPr fontId="1"/>
  </si>
  <si>
    <t>y</t>
    <phoneticPr fontId="1"/>
  </si>
  <si>
    <t>２ｂ</t>
    <phoneticPr fontId="1"/>
  </si>
  <si>
    <t>公式２・３</t>
    <rPh sb="0" eb="2">
      <t>コウシキ</t>
    </rPh>
    <phoneticPr fontId="1"/>
  </si>
  <si>
    <t>b</t>
    <phoneticPr fontId="1"/>
  </si>
  <si>
    <t>x</t>
    <phoneticPr fontId="1"/>
  </si>
  <si>
    <r>
      <t>いろいろな式の因数分解１</t>
    </r>
    <r>
      <rPr>
        <b/>
        <sz val="14"/>
        <rFont val="HGP行書体"/>
        <family val="4"/>
        <charset val="128"/>
      </rPr>
      <t>②</t>
    </r>
    <rPh sb="5" eb="6">
      <t>シキ</t>
    </rPh>
    <rPh sb="7" eb="9">
      <t>インスウ</t>
    </rPh>
    <rPh sb="9" eb="11">
      <t>ブンカイ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</si>
</sst>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  <font>
      <sz val="11"/>
      <color theme="0" tint="-0.34998626667073579"/>
      <name val="HGP行書体"/>
      <family val="4"/>
      <charset val="128"/>
    </font>
    <font>
      <sz val="10"/>
      <color theme="0" tint="-0.34998626667073579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8.75" style="1" customWidth="1"/>
    <col min="9" max="11" width="5" style="1" customWidth="1"/>
    <col min="12" max="12" width="8.875" style="1" customWidth="1"/>
    <col min="13" max="13" width="8.125" style="8" customWidth="1"/>
    <col min="14" max="14" width="3.125" style="1" customWidth="1"/>
    <col min="15" max="17" width="3.75" style="1" customWidth="1"/>
    <col min="18" max="18" width="1.875" style="1" customWidth="1"/>
    <col min="19" max="24" width="3.75" style="1" customWidth="1"/>
    <col min="25" max="25" width="16.25" style="1" customWidth="1"/>
    <col min="26" max="27" width="3.75" style="1" customWidth="1"/>
    <col min="28" max="28" width="15" style="1" customWidth="1"/>
    <col min="29" max="29" width="5" style="1" customWidth="1"/>
    <col min="30" max="16384" width="9" style="1"/>
  </cols>
  <sheetData>
    <row r="1" spans="1:28" ht="30" customHeight="1" x14ac:dyDescent="0.25">
      <c r="A1" s="16"/>
      <c r="B1" s="18" t="s">
        <v>38</v>
      </c>
      <c r="H1" s="11" t="str">
        <f ca="1">MID(CELL("filename"),SEARCH("[",CELL("filename"))+1, SEARCH("]",CELL("filename"))-SEARCH("[",CELL("filename"))-5)&amp;"  岐阜県中学校数学科研究部会"</f>
        <v>130120.  岐阜県中学校数学科研究部会</v>
      </c>
    </row>
    <row r="2" spans="1:28" ht="18.75" customHeight="1" x14ac:dyDescent="0.2">
      <c r="A2" s="16"/>
      <c r="B2" s="5"/>
      <c r="F2" s="4" t="s">
        <v>5</v>
      </c>
      <c r="G2" s="10" t="s">
        <v>4</v>
      </c>
      <c r="H2" s="9"/>
    </row>
    <row r="3" spans="1:28" ht="30" customHeight="1" x14ac:dyDescent="0.2">
      <c r="B3" s="12">
        <f ca="1">TODAY()</f>
        <v>44449</v>
      </c>
      <c r="C3" s="6" t="s">
        <v>7</v>
      </c>
      <c r="D3" s="17"/>
      <c r="E3" s="3"/>
      <c r="F3" s="7"/>
      <c r="H3" s="8" t="s">
        <v>6</v>
      </c>
      <c r="L3" s="19"/>
      <c r="M3" s="20"/>
      <c r="N3" s="19"/>
      <c r="O3" s="21" t="s">
        <v>25</v>
      </c>
      <c r="P3" s="21"/>
      <c r="Q3" s="19"/>
      <c r="R3" s="19"/>
      <c r="S3" s="22" t="s">
        <v>21</v>
      </c>
      <c r="T3" s="22" t="s">
        <v>22</v>
      </c>
      <c r="U3" s="22" t="s">
        <v>23</v>
      </c>
      <c r="V3" s="22"/>
      <c r="W3" s="22" t="s">
        <v>24</v>
      </c>
      <c r="X3" s="22"/>
      <c r="Y3" s="19"/>
      <c r="Z3" s="19"/>
      <c r="AA3" s="19"/>
      <c r="AB3" s="19"/>
    </row>
    <row r="4" spans="1:28" ht="15" customHeight="1" x14ac:dyDescent="0.15">
      <c r="F4" s="2"/>
      <c r="G4" s="8"/>
      <c r="L4" s="19" t="s">
        <v>1</v>
      </c>
      <c r="M4" s="20">
        <v>2</v>
      </c>
      <c r="N4" s="20">
        <v>1</v>
      </c>
      <c r="O4" s="19">
        <f ca="1">INT(RAND()*5+2)*IF(RAND()&lt;0.4,-1,1)</f>
        <v>-3</v>
      </c>
      <c r="P4" s="19"/>
      <c r="Q4" s="19" t="s">
        <v>19</v>
      </c>
      <c r="R4" s="19" t="s">
        <v>0</v>
      </c>
      <c r="S4" s="19">
        <f ca="1">INT(RAND()*4+2)*IF(RAND()&lt;0.5,-1,1)</f>
        <v>-3</v>
      </c>
      <c r="T4" s="19">
        <f ca="1">INT(RAND()*(ABS(S4)-1)+1)*IF(RAND()&lt;0.5,-1,1)</f>
        <v>-2</v>
      </c>
      <c r="U4" s="19" t="str">
        <f ca="1">TEXT(O4*(S4+T4),"+0;-0;0")</f>
        <v>+15</v>
      </c>
      <c r="V4" s="19" t="str">
        <f t="shared" ref="V4:V11" ca="1" si="0">IF(U4="-1","-",IF(U4="+1","+",U4))</f>
        <v>+15</v>
      </c>
      <c r="W4" s="19" t="str">
        <f ca="1">TEXT(O4*(S4*T4),"+0;-0;0")</f>
        <v>-18</v>
      </c>
      <c r="X4" s="19"/>
      <c r="Y4" s="19" t="str">
        <f ca="1">CONCATENATE(O4,Q4,R4,V4,Q4,W4)</f>
        <v>-3x²+15x-18</v>
      </c>
      <c r="Z4" s="19" t="str">
        <f ca="1">TEXT(IF(ABS(S4)&lt;ABS(T4),S4,T4),"+0;-0;0")</f>
        <v>-2</v>
      </c>
      <c r="AA4" s="19" t="str">
        <f ca="1">TEXT(IF(ABS(S4)&lt;ABS(T4),T4,S4),"+0;-0;0")</f>
        <v>-3</v>
      </c>
      <c r="AB4" s="19" t="str">
        <f ca="1">CONCATENATE(O4,"(",Q4,Z4,")(",Q4,AA4,")")</f>
        <v>-3(x-2)(x-3)</v>
      </c>
    </row>
    <row r="5" spans="1:28" ht="22.5" customHeight="1" x14ac:dyDescent="0.15">
      <c r="A5" s="13" t="s">
        <v>8</v>
      </c>
      <c r="B5" s="14" t="str">
        <f ca="1">VLOOKUP(M17,N4:Y15,12)</f>
        <v>5ａx²+50ａx+125ａ</v>
      </c>
      <c r="C5" s="14"/>
      <c r="D5" s="13" t="s">
        <v>9</v>
      </c>
      <c r="E5" s="14" t="str">
        <f ca="1">VLOOKUP(M18,N4:Y15,12)</f>
        <v>4ax²-8ax-60a</v>
      </c>
      <c r="F5" s="15"/>
      <c r="G5" s="13" t="s">
        <v>8</v>
      </c>
      <c r="H5" s="14" t="str">
        <f ca="1">VLOOKUP(M17,N4:AB15,15)</f>
        <v>5ａ(x+5)²</v>
      </c>
      <c r="L5" s="19"/>
      <c r="M5" s="20" t="s">
        <v>30</v>
      </c>
      <c r="N5" s="20">
        <v>2</v>
      </c>
      <c r="O5" s="19"/>
      <c r="P5" s="19" t="s">
        <v>20</v>
      </c>
      <c r="Q5" s="19" t="s">
        <v>36</v>
      </c>
      <c r="R5" s="19" t="s">
        <v>0</v>
      </c>
      <c r="S5" s="19">
        <f ca="1">INT(RAND()*4+2)*IF(RAND()&lt;0.5,-1,1)</f>
        <v>-5</v>
      </c>
      <c r="T5" s="19">
        <f ca="1">INT(RAND()*(ABS(S5)-1)+1)*IF(RAND()&lt;0.5,-1,1)</f>
        <v>-3</v>
      </c>
      <c r="U5" s="19" t="str">
        <f ca="1">TEXT(S5+T5,"+0;-0;0")</f>
        <v>-8</v>
      </c>
      <c r="V5" s="19" t="str">
        <f t="shared" ref="V5" ca="1" si="1">IF(U5="-1","-",IF(U5="+1","+",U5))</f>
        <v>-8</v>
      </c>
      <c r="W5" s="19" t="str">
        <f ca="1">TEXT(S5*T5,"+0;-0;0")</f>
        <v>+15</v>
      </c>
      <c r="X5" s="19"/>
      <c r="Y5" s="19" t="str">
        <f ca="1">CONCATENATE(O5,P5,Q5,R5,V5,P5,Q5,W5,P5)</f>
        <v>ab²-8ab+15a</v>
      </c>
      <c r="Z5" s="19" t="str">
        <f ca="1">TEXT(IF(ABS(S5)&lt;ABS(T5),S5,T5),"+0;-0;0")</f>
        <v>-3</v>
      </c>
      <c r="AA5" s="19" t="str">
        <f ca="1">TEXT(IF(ABS(S5)&lt;ABS(T5),T5,S5),"+0;-0;0")</f>
        <v>-5</v>
      </c>
      <c r="AB5" s="19" t="str">
        <f ca="1">CONCATENATE(O5,P5,"(",Q5,Z5,")(",Q5,AA5,")")</f>
        <v>a(b-3)(b-5)</v>
      </c>
    </row>
    <row r="6" spans="1:28" ht="22.5" customHeight="1" x14ac:dyDescent="0.15">
      <c r="A6" s="13"/>
      <c r="B6" s="14"/>
      <c r="C6" s="14"/>
      <c r="D6" s="13"/>
      <c r="E6" s="14"/>
      <c r="F6" s="15"/>
      <c r="G6" s="13"/>
      <c r="H6" s="14"/>
      <c r="L6" s="19"/>
      <c r="M6" s="20" t="s">
        <v>18</v>
      </c>
      <c r="N6" s="20">
        <v>3</v>
      </c>
      <c r="O6" s="19">
        <f ca="1">INT(RAND()*5+2)*IF(RAND()&lt;0.4,-1,1)</f>
        <v>4</v>
      </c>
      <c r="P6" s="19" t="s">
        <v>20</v>
      </c>
      <c r="Q6" s="19" t="s">
        <v>19</v>
      </c>
      <c r="R6" s="19" t="s">
        <v>0</v>
      </c>
      <c r="S6" s="19">
        <f ca="1">INT(RAND()*4+2)*IF(RAND()&lt;0.5,-1,1)</f>
        <v>-5</v>
      </c>
      <c r="T6" s="19">
        <f ca="1">INT(RAND()*(ABS(S6)-1)+1)*IF(RAND()&lt;0.5,-1,1)</f>
        <v>3</v>
      </c>
      <c r="U6" s="19" t="str">
        <f ca="1">TEXT(O6*(S6+T6),"+0;-0;0")</f>
        <v>-8</v>
      </c>
      <c r="V6" s="19" t="str">
        <f t="shared" ca="1" si="0"/>
        <v>-8</v>
      </c>
      <c r="W6" s="19" t="str">
        <f ca="1">TEXT(O6*(S6*T6),"+0;-0;0")</f>
        <v>-60</v>
      </c>
      <c r="X6" s="19"/>
      <c r="Y6" s="19" t="str">
        <f ca="1">CONCATENATE(O6,P6,Q6,R6,V6,P6,Q6,W6,P6)</f>
        <v>4ax²-8ax-60a</v>
      </c>
      <c r="Z6" s="19" t="str">
        <f ca="1">TEXT(IF(ABS(S6)&lt;ABS(T6),S6,T6),"+0;-0;0")</f>
        <v>+3</v>
      </c>
      <c r="AA6" s="19" t="str">
        <f ca="1">TEXT(IF(ABS(S6)&lt;ABS(T6),T6,S6),"+0;-0;0")</f>
        <v>-5</v>
      </c>
      <c r="AB6" s="19" t="str">
        <f ca="1">CONCATENATE(O6,P6,"(",Q6,Z6,")(",Q6,AA6,")")</f>
        <v>4a(x+3)(x-5)</v>
      </c>
    </row>
    <row r="7" spans="1:28" ht="22.5" customHeight="1" x14ac:dyDescent="0.15">
      <c r="A7" s="13"/>
      <c r="B7" s="14"/>
      <c r="C7" s="14"/>
      <c r="D7" s="13"/>
      <c r="E7" s="14"/>
      <c r="F7" s="15"/>
      <c r="G7" s="13" t="s">
        <v>9</v>
      </c>
      <c r="H7" s="14" t="str">
        <f ca="1">VLOOKUP(M18,N4:AB15,15)</f>
        <v>4a(x+3)(x-5)</v>
      </c>
      <c r="L7" s="19"/>
      <c r="M7" s="20" t="s">
        <v>28</v>
      </c>
      <c r="N7" s="20">
        <v>4</v>
      </c>
      <c r="O7" s="19">
        <f t="shared" ref="O7:O8" ca="1" si="2">INT(RAND()*5+2)*IF(RAND()&lt;0.4,-1,1)</f>
        <v>6</v>
      </c>
      <c r="P7" s="19" t="s">
        <v>27</v>
      </c>
      <c r="Q7" s="19" t="s">
        <v>26</v>
      </c>
      <c r="R7" s="19" t="s">
        <v>0</v>
      </c>
      <c r="S7" s="19">
        <f ca="1">INT(RAND()*4+2)*IF(RAND()&lt;0.5,-1,1)</f>
        <v>-4</v>
      </c>
      <c r="T7" s="19">
        <f ca="1">INT(RAND()*(ABS(S7)-1)+1)*IF(RAND()&lt;0.5,-1,1)</f>
        <v>1</v>
      </c>
      <c r="U7" s="19" t="str">
        <f ca="1">TEXT(O7*(S7+T7),"+0;-0;0")</f>
        <v>-18</v>
      </c>
      <c r="V7" s="19" t="str">
        <f t="shared" ca="1" si="0"/>
        <v>-18</v>
      </c>
      <c r="W7" s="19" t="str">
        <f ca="1">TEXT(O7*(S7*T7),"+0;-0;0")</f>
        <v>-24</v>
      </c>
      <c r="X7" s="19" t="str">
        <f ca="1">IF(W7="-1","-",IF(W7="+1","+",W7))</f>
        <v>-24</v>
      </c>
      <c r="Y7" s="19" t="str">
        <f ca="1">CONCATENATE(O7,P7,Q7,R7,V7,P7,Q7,X7,P7)</f>
        <v>6ｘｙ²-18ｘｙ-24ｘ</v>
      </c>
      <c r="Z7" s="19" t="str">
        <f ca="1">TEXT(IF(ABS(S7)&lt;ABS(T7),S7,T7),"+0;-0;0")</f>
        <v>+1</v>
      </c>
      <c r="AA7" s="19" t="str">
        <f ca="1">TEXT(IF(ABS(S7)&lt;ABS(T7),T7,S7),"+0;-0;0")</f>
        <v>-4</v>
      </c>
      <c r="AB7" s="19" t="str">
        <f ca="1">CONCATENATE(O7,P7,"(",Q7,Z7,")(",Q7,AA7,")")</f>
        <v>6ｘ(ｙ+1)(ｙ-4)</v>
      </c>
    </row>
    <row r="8" spans="1:28" ht="22.5" customHeight="1" x14ac:dyDescent="0.15">
      <c r="A8" s="13"/>
      <c r="B8" s="14"/>
      <c r="C8" s="14"/>
      <c r="D8" s="13"/>
      <c r="E8" s="14"/>
      <c r="F8" s="15"/>
      <c r="G8" s="13"/>
      <c r="H8" s="14"/>
      <c r="L8" s="19" t="s">
        <v>35</v>
      </c>
      <c r="M8" s="20">
        <v>2</v>
      </c>
      <c r="N8" s="20">
        <v>5</v>
      </c>
      <c r="O8" s="19">
        <f t="shared" ca="1" si="2"/>
        <v>6</v>
      </c>
      <c r="P8" s="19"/>
      <c r="Q8" s="19" t="s">
        <v>3</v>
      </c>
      <c r="R8" s="19" t="s">
        <v>0</v>
      </c>
      <c r="S8" s="19">
        <f ca="1">INT(RAND()*4+1)</f>
        <v>4</v>
      </c>
      <c r="T8" s="19"/>
      <c r="U8" s="19" t="str">
        <f ca="1">TEXT(O8*S8*2,"+0;-0;0")</f>
        <v>+48</v>
      </c>
      <c r="V8" s="19" t="str">
        <f t="shared" ca="1" si="0"/>
        <v>+48</v>
      </c>
      <c r="W8" s="19" t="str">
        <f ca="1">TEXT(O8*S8*S8,"+0;-0;0")</f>
        <v>+96</v>
      </c>
      <c r="X8" s="19"/>
      <c r="Y8" s="19" t="str">
        <f ca="1">CONCATENATE(O8,Q8,R8,V8,Q8,W8)</f>
        <v>6x²+48x+96</v>
      </c>
      <c r="Z8" s="19" t="str">
        <f ca="1">TEXT(S8,"+0;-0;0")</f>
        <v>+4</v>
      </c>
      <c r="AA8" s="19"/>
      <c r="AB8" s="19" t="str">
        <f ca="1">CONCATENATE(O8,"(",Q8,Z8,")",R8)</f>
        <v>6(x+4)²</v>
      </c>
    </row>
    <row r="9" spans="1:28" ht="22.5" customHeight="1" x14ac:dyDescent="0.15">
      <c r="A9" s="13"/>
      <c r="B9" s="14"/>
      <c r="C9" s="14"/>
      <c r="D9" s="13"/>
      <c r="E9" s="14"/>
      <c r="F9" s="15"/>
      <c r="G9" s="13"/>
      <c r="H9" s="14"/>
      <c r="L9" s="19"/>
      <c r="M9" s="20" t="s">
        <v>29</v>
      </c>
      <c r="N9" s="20">
        <v>6</v>
      </c>
      <c r="O9" s="19"/>
      <c r="P9" s="19" t="s">
        <v>30</v>
      </c>
      <c r="Q9" s="19" t="s">
        <v>36</v>
      </c>
      <c r="R9" s="19" t="s">
        <v>0</v>
      </c>
      <c r="S9" s="19">
        <f ca="1">INT(RAND()*4+1)</f>
        <v>3</v>
      </c>
      <c r="T9" s="19"/>
      <c r="U9" s="19" t="str">
        <f ca="1">TEXT(S9*2,"+0;-0;0")</f>
        <v>+6</v>
      </c>
      <c r="V9" s="19" t="str">
        <f ca="1">IF(U9="-1","-",IF(U9="+1","+",U9))</f>
        <v>+6</v>
      </c>
      <c r="W9" s="19" t="str">
        <f ca="1">TEXT(S9*S9,"+0;-0;0")</f>
        <v>+9</v>
      </c>
      <c r="X9" s="19" t="str">
        <f ca="1">IF(W9="-1","-",IF(W9="+1","+",W9))</f>
        <v>+9</v>
      </c>
      <c r="Y9" s="19" t="str">
        <f ca="1">CONCATENATE(P9,Q9,R9,V9,P9,Q9,X9,P9)</f>
        <v>ａb²+6ａb+9ａ</v>
      </c>
      <c r="Z9" s="19" t="str">
        <f ca="1">TEXT(S9,"+0;-0;0")</f>
        <v>+3</v>
      </c>
      <c r="AA9" s="19"/>
      <c r="AB9" s="19" t="str">
        <f ca="1">CONCATENATE(P9,"(",Q9,Z9,")",R9)</f>
        <v>ａ(b+3)²</v>
      </c>
    </row>
    <row r="10" spans="1:28" ht="22.5" customHeight="1" x14ac:dyDescent="0.15">
      <c r="A10" s="13"/>
      <c r="B10" s="14"/>
      <c r="C10" s="14"/>
      <c r="D10" s="13"/>
      <c r="E10" s="14"/>
      <c r="F10" s="15"/>
      <c r="G10" s="13"/>
      <c r="H10" s="14"/>
      <c r="L10" s="19"/>
      <c r="M10" s="20" t="s">
        <v>31</v>
      </c>
      <c r="N10" s="20">
        <v>7</v>
      </c>
      <c r="O10" s="19">
        <f ca="1">INT(RAND()*5+2)*IF(RAND()&lt;0.4,-1,1)</f>
        <v>5</v>
      </c>
      <c r="P10" s="19" t="s">
        <v>29</v>
      </c>
      <c r="Q10" s="19" t="s">
        <v>3</v>
      </c>
      <c r="R10" s="19" t="s">
        <v>0</v>
      </c>
      <c r="S10" s="19">
        <f ca="1">INT(RAND()*4+2)*IF(RAND()&lt;0.5,-1,1)</f>
        <v>5</v>
      </c>
      <c r="T10" s="19"/>
      <c r="U10" s="19" t="str">
        <f ca="1">TEXT(O10*S10*2,"+0;-0;0")</f>
        <v>+50</v>
      </c>
      <c r="V10" s="19" t="str">
        <f t="shared" ref="V10" ca="1" si="3">IF(U10="-1","-",IF(U10="+1","+",U10))</f>
        <v>+50</v>
      </c>
      <c r="W10" s="19" t="str">
        <f ca="1">TEXT(O10*S10*S10,"+0;-0;0")</f>
        <v>+125</v>
      </c>
      <c r="X10" s="19" t="str">
        <f ca="1">IF(W10="-1","-",IF(W10="+1","+",W10))</f>
        <v>+125</v>
      </c>
      <c r="Y10" s="19" t="str">
        <f ca="1">CONCATENATE(O10,P10,Q10,R10,V10,P10,Q10,X10,P10)</f>
        <v>5ａx²+50ａx+125ａ</v>
      </c>
      <c r="Z10" s="19" t="str">
        <f ca="1">TEXT(S10,"+0;-0;0")</f>
        <v>+5</v>
      </c>
      <c r="AA10" s="19"/>
      <c r="AB10" s="19" t="str">
        <f ca="1">CONCATENATE(O10,P10,"(",Q10,Z10,")",R10)</f>
        <v>5ａ(x+5)²</v>
      </c>
    </row>
    <row r="11" spans="1:28" ht="22.5" customHeight="1" x14ac:dyDescent="0.15">
      <c r="A11" s="13" t="s">
        <v>10</v>
      </c>
      <c r="B11" s="14" t="str">
        <f ca="1">VLOOKUP(M19,N4:Y15,12)</f>
        <v>-2ａｂ²+8ａ</v>
      </c>
      <c r="C11" s="14"/>
      <c r="D11" s="13" t="s">
        <v>11</v>
      </c>
      <c r="E11" s="14" t="str">
        <f ca="1">VLOOKUP(M20,N4:Y15,12)</f>
        <v>-3x²+15x-18</v>
      </c>
      <c r="F11" s="15"/>
      <c r="G11" s="13" t="s">
        <v>10</v>
      </c>
      <c r="H11" s="14" t="str">
        <f ca="1">VLOOKUP(M19,N4:AB15,15)</f>
        <v>-2ａ(ｂ+2)(ｂ-2)</v>
      </c>
      <c r="L11" s="19"/>
      <c r="M11" s="20" t="s">
        <v>32</v>
      </c>
      <c r="N11" s="20">
        <v>8</v>
      </c>
      <c r="O11" s="19">
        <f t="shared" ref="O11:O15" ca="1" si="4">INT(RAND()*5+2)*IF(RAND()&lt;0.4,-1,1)</f>
        <v>-2</v>
      </c>
      <c r="P11" s="19" t="s">
        <v>27</v>
      </c>
      <c r="Q11" s="19" t="s">
        <v>26</v>
      </c>
      <c r="R11" s="19" t="s">
        <v>0</v>
      </c>
      <c r="S11" s="19">
        <f ca="1">INT(RAND()*4+2)*IF(RAND()&lt;0.5,-1,1)</f>
        <v>5</v>
      </c>
      <c r="T11" s="19"/>
      <c r="U11" s="19" t="str">
        <f ca="1">TEXT(O11*S11*2,"+0;-0;0")</f>
        <v>-20</v>
      </c>
      <c r="V11" s="19" t="str">
        <f t="shared" ca="1" si="0"/>
        <v>-20</v>
      </c>
      <c r="W11" s="19" t="str">
        <f ca="1">TEXT(O11*S11*S11,"+0;-0;0")</f>
        <v>-50</v>
      </c>
      <c r="X11" s="19" t="str">
        <f ca="1">IF(W11="-1","-",IF(W11="+1","+",W11))</f>
        <v>-50</v>
      </c>
      <c r="Y11" s="19" t="str">
        <f ca="1">CONCATENATE(O11,P11,Q11,R11,V11,P11,Q11,X11,P11)</f>
        <v>-2ｘｙ²-20ｘｙ-50ｘ</v>
      </c>
      <c r="Z11" s="19" t="str">
        <f ca="1">TEXT(S11,"+0;-0;0")</f>
        <v>+5</v>
      </c>
      <c r="AA11" s="19"/>
      <c r="AB11" s="19" t="str">
        <f ca="1">CONCATENATE(O11,P11,"(",Q11,Z11,")",R11)</f>
        <v>-2ｘ(ｙ+5)²</v>
      </c>
    </row>
    <row r="12" spans="1:28" ht="22.5" customHeight="1" x14ac:dyDescent="0.15">
      <c r="A12" s="13"/>
      <c r="B12" s="14"/>
      <c r="C12" s="14"/>
      <c r="D12" s="13"/>
      <c r="E12" s="14"/>
      <c r="F12" s="15"/>
      <c r="G12" s="13"/>
      <c r="H12" s="14"/>
      <c r="L12" s="19" t="s">
        <v>2</v>
      </c>
      <c r="M12" s="20">
        <v>2</v>
      </c>
      <c r="N12" s="20">
        <v>9</v>
      </c>
      <c r="O12" s="19">
        <f t="shared" ca="1" si="4"/>
        <v>2</v>
      </c>
      <c r="P12" s="19"/>
      <c r="Q12" s="19" t="s">
        <v>3</v>
      </c>
      <c r="R12" s="19" t="s">
        <v>0</v>
      </c>
      <c r="S12" s="19">
        <f ca="1">INT(RAND()*5+2)*IF(RAND()&lt;0.5,-1,1)</f>
        <v>6</v>
      </c>
      <c r="T12" s="19">
        <f ca="1">S12*(-1)</f>
        <v>-6</v>
      </c>
      <c r="U12" s="19"/>
      <c r="V12" s="19"/>
      <c r="W12" s="19" t="str">
        <f ca="1">TEXT(O12*S12*T12,"+0;-0;0")</f>
        <v>-72</v>
      </c>
      <c r="X12" s="19"/>
      <c r="Y12" s="19" t="str">
        <f ca="1">CONCATENATE(O12,Q12,R12,W12)</f>
        <v>2x²-72</v>
      </c>
      <c r="Z12" s="19" t="str">
        <f ca="1">TEXT(IF(S12&gt;T12,S12,T12),"+0;-0;0")</f>
        <v>+6</v>
      </c>
      <c r="AA12" s="19" t="str">
        <f ca="1">TEXT(IF(S12&gt;T12,T12,S12),"+0;-0;0")</f>
        <v>-6</v>
      </c>
      <c r="AB12" s="19" t="str">
        <f ca="1">CONCATENATE(O12,"(",Q12,Z12,")(",Q12,AA12,")")</f>
        <v>2(x+6)(x-6)</v>
      </c>
    </row>
    <row r="13" spans="1:28" ht="22.5" customHeight="1" x14ac:dyDescent="0.15">
      <c r="A13" s="13"/>
      <c r="B13" s="14"/>
      <c r="C13" s="14"/>
      <c r="D13" s="13"/>
      <c r="E13" s="14"/>
      <c r="F13" s="15"/>
      <c r="G13" s="13" t="s">
        <v>11</v>
      </c>
      <c r="H13" s="14" t="str">
        <f ca="1">VLOOKUP(M20,N4:AB15,15)</f>
        <v>-3(x-2)(x-3)</v>
      </c>
      <c r="L13" s="19"/>
      <c r="M13" s="20" t="s">
        <v>29</v>
      </c>
      <c r="N13" s="20">
        <v>10</v>
      </c>
      <c r="O13" s="19"/>
      <c r="P13" s="19" t="s">
        <v>37</v>
      </c>
      <c r="Q13" s="19" t="s">
        <v>33</v>
      </c>
      <c r="R13" s="19" t="s">
        <v>0</v>
      </c>
      <c r="S13" s="19">
        <f ca="1">INT(RAND()*5+2)*IF(RAND()&lt;0.5,-1,1)</f>
        <v>-2</v>
      </c>
      <c r="T13" s="19">
        <f ca="1">S13*(-1)</f>
        <v>2</v>
      </c>
      <c r="U13" s="19"/>
      <c r="V13" s="19"/>
      <c r="W13" s="19" t="str">
        <f ca="1">TEXT(S13*T13,"+0;-0;0")</f>
        <v>-4</v>
      </c>
      <c r="X13" s="19"/>
      <c r="Y13" s="19" t="str">
        <f ca="1">CONCATENATE(P13,Q13,R13,W13,P13)</f>
        <v>xy²-4x</v>
      </c>
      <c r="Z13" s="19" t="str">
        <f ca="1">TEXT(IF(S13&gt;T13,S13,T13),"+0;-0;0")</f>
        <v>+2</v>
      </c>
      <c r="AA13" s="19" t="str">
        <f ca="1">TEXT(IF(S13&gt;T13,T13,S13),"+0;-0;0")</f>
        <v>-2</v>
      </c>
      <c r="AB13" s="19" t="str">
        <f ca="1">CONCATENATE(O13,P13,"(",Q13,Z13,")(",Q13,AA13,")")</f>
        <v>x(y+2)(y-2)</v>
      </c>
    </row>
    <row r="14" spans="1:28" ht="22.5" customHeight="1" x14ac:dyDescent="0.15">
      <c r="A14" s="13"/>
      <c r="B14" s="14"/>
      <c r="C14" s="14"/>
      <c r="D14" s="13"/>
      <c r="E14" s="14"/>
      <c r="F14" s="15"/>
      <c r="G14" s="13"/>
      <c r="H14" s="14"/>
      <c r="L14" s="19"/>
      <c r="M14" s="20" t="s">
        <v>31</v>
      </c>
      <c r="N14" s="19">
        <v>11</v>
      </c>
      <c r="O14" s="19">
        <f t="shared" ca="1" si="4"/>
        <v>2</v>
      </c>
      <c r="P14" s="19" t="s">
        <v>30</v>
      </c>
      <c r="Q14" s="19" t="s">
        <v>3</v>
      </c>
      <c r="R14" s="19" t="s">
        <v>0</v>
      </c>
      <c r="S14" s="19">
        <f ca="1">INT(RAND()*5+2)*IF(RAND()&lt;0.5,-1,1)</f>
        <v>-4</v>
      </c>
      <c r="T14" s="19">
        <f ca="1">S14*(-1)</f>
        <v>4</v>
      </c>
      <c r="U14" s="19"/>
      <c r="V14" s="19"/>
      <c r="W14" s="19" t="str">
        <f ca="1">TEXT(O14*S14*T14,"+0;-0;0")</f>
        <v>-32</v>
      </c>
      <c r="X14" s="19"/>
      <c r="Y14" s="19" t="str">
        <f ca="1">CONCATENATE(O14,P14,Q14,R14,W14,P14)</f>
        <v>2ａx²-32ａ</v>
      </c>
      <c r="Z14" s="19" t="str">
        <f ca="1">TEXT(IF(S14&gt;T14,S14,T14),"+0;-0;0")</f>
        <v>+4</v>
      </c>
      <c r="AA14" s="19" t="str">
        <f ca="1">TEXT(IF(S14&gt;T14,T14,S14),"+0;-0;0")</f>
        <v>-4</v>
      </c>
      <c r="AB14" s="19" t="str">
        <f ca="1">CONCATENATE(O14,P14,"(",Q14,Z14,")(",Q14,AA14,")")</f>
        <v>2ａ(x+4)(x-4)</v>
      </c>
    </row>
    <row r="15" spans="1:28" ht="22.5" customHeight="1" x14ac:dyDescent="0.15">
      <c r="A15" s="13"/>
      <c r="B15" s="14"/>
      <c r="C15" s="14"/>
      <c r="D15" s="13"/>
      <c r="E15" s="14"/>
      <c r="F15" s="15"/>
      <c r="G15" s="13"/>
      <c r="H15" s="14"/>
      <c r="L15" s="19"/>
      <c r="M15" s="20" t="s">
        <v>34</v>
      </c>
      <c r="N15" s="19">
        <v>12</v>
      </c>
      <c r="O15" s="19">
        <f t="shared" ca="1" si="4"/>
        <v>-2</v>
      </c>
      <c r="P15" s="19" t="s">
        <v>30</v>
      </c>
      <c r="Q15" s="19" t="s">
        <v>23</v>
      </c>
      <c r="R15" s="19" t="s">
        <v>0</v>
      </c>
      <c r="S15" s="19">
        <f ca="1">INT(RAND()*5+2)*IF(RAND()&lt;0.5,-1,1)</f>
        <v>-2</v>
      </c>
      <c r="T15" s="19">
        <f ca="1">S15*(-1)</f>
        <v>2</v>
      </c>
      <c r="U15" s="19"/>
      <c r="V15" s="19"/>
      <c r="W15" s="19" t="str">
        <f ca="1">TEXT(O15*S15*T15,"+0;-0;0")</f>
        <v>+8</v>
      </c>
      <c r="X15" s="19"/>
      <c r="Y15" s="19" t="str">
        <f ca="1">CONCATENATE(O15,P15,Q15,R15,W15,P15)</f>
        <v>-2ａｂ²+8ａ</v>
      </c>
      <c r="Z15" s="19" t="str">
        <f ca="1">TEXT(IF(S15&gt;T15,S15,T15),"+0;-0;0")</f>
        <v>+2</v>
      </c>
      <c r="AA15" s="19" t="str">
        <f ca="1">TEXT(IF(S15&gt;T15,T15,S15),"+0;-0;0")</f>
        <v>-2</v>
      </c>
      <c r="AB15" s="19" t="str">
        <f ca="1">CONCATENATE(O15,P15,"(",Q15,Z15,")(",Q15,AA15,")")</f>
        <v>-2ａ(ｂ+2)(ｂ-2)</v>
      </c>
    </row>
    <row r="16" spans="1:28" ht="22.5" customHeight="1" x14ac:dyDescent="0.15">
      <c r="A16" s="13"/>
      <c r="B16" s="14"/>
      <c r="C16" s="14"/>
      <c r="D16" s="13"/>
      <c r="E16" s="14"/>
      <c r="F16" s="15"/>
      <c r="G16" s="13"/>
      <c r="H16" s="14"/>
      <c r="L16" s="19"/>
      <c r="M16" s="20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22.5" customHeight="1" x14ac:dyDescent="0.15">
      <c r="A17" s="13" t="s">
        <v>12</v>
      </c>
      <c r="B17" s="14" t="str">
        <f ca="1">VLOOKUP(M21,N4:Y15,12)</f>
        <v>ab²-8ab+15a</v>
      </c>
      <c r="C17" s="14"/>
      <c r="D17" s="13" t="s">
        <v>13</v>
      </c>
      <c r="E17" s="14" t="str">
        <f ca="1">VLOOKUP(M22,N4:Y15,12)</f>
        <v>6ｘｙ²-18ｘｙ-24ｘ</v>
      </c>
      <c r="F17" s="15"/>
      <c r="G17" s="13" t="s">
        <v>12</v>
      </c>
      <c r="H17" s="14" t="str">
        <f ca="1">VLOOKUP(M21,N4:AB15,15)</f>
        <v>a(b-3)(b-5)</v>
      </c>
      <c r="L17" s="19">
        <f ca="1">RAND()</f>
        <v>0.56572022568320368</v>
      </c>
      <c r="M17" s="20">
        <f ca="1">RANK(L17,$L$17:$L$28)</f>
        <v>7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22.5" customHeight="1" x14ac:dyDescent="0.15">
      <c r="A18" s="13"/>
      <c r="B18" s="14"/>
      <c r="C18" s="14"/>
      <c r="D18" s="13"/>
      <c r="E18" s="14"/>
      <c r="F18" s="15"/>
      <c r="G18" s="13"/>
      <c r="H18" s="14"/>
      <c r="L18" s="19">
        <f t="shared" ref="L18:L28" ca="1" si="5">RAND()</f>
        <v>0.82955826610551386</v>
      </c>
      <c r="M18" s="20">
        <f t="shared" ref="M18:M28" ca="1" si="6">RANK(L18,$L$17:$L$28)</f>
        <v>3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22.5" customHeight="1" x14ac:dyDescent="0.15">
      <c r="A19" s="13"/>
      <c r="B19" s="14"/>
      <c r="C19" s="14"/>
      <c r="D19" s="13"/>
      <c r="E19" s="14"/>
      <c r="F19" s="15"/>
      <c r="G19" s="13" t="s">
        <v>13</v>
      </c>
      <c r="H19" s="14" t="str">
        <f ca="1">VLOOKUP(M22,N4:AB15,15)</f>
        <v>6ｘ(ｙ+1)(ｙ-4)</v>
      </c>
      <c r="L19" s="19">
        <f t="shared" ca="1" si="5"/>
        <v>0.23018304176436122</v>
      </c>
      <c r="M19" s="20">
        <f t="shared" ca="1" si="6"/>
        <v>12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22.5" customHeight="1" x14ac:dyDescent="0.15">
      <c r="A20" s="13"/>
      <c r="B20" s="14"/>
      <c r="C20" s="14"/>
      <c r="D20" s="13"/>
      <c r="E20" s="14"/>
      <c r="F20" s="15"/>
      <c r="G20" s="13"/>
      <c r="H20" s="14"/>
      <c r="L20" s="19">
        <f t="shared" ca="1" si="5"/>
        <v>0.97749680670113137</v>
      </c>
      <c r="M20" s="20">
        <f t="shared" ca="1" si="6"/>
        <v>1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22.5" customHeight="1" x14ac:dyDescent="0.15">
      <c r="A21" s="13"/>
      <c r="B21" s="14"/>
      <c r="C21" s="14"/>
      <c r="D21" s="13"/>
      <c r="E21" s="14"/>
      <c r="F21" s="15"/>
      <c r="G21" s="13"/>
      <c r="H21" s="14"/>
      <c r="L21" s="19">
        <f t="shared" ca="1" si="5"/>
        <v>0.85810169765285482</v>
      </c>
      <c r="M21" s="20">
        <f t="shared" ca="1" si="6"/>
        <v>2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22.5" customHeight="1" x14ac:dyDescent="0.15">
      <c r="A22" s="13"/>
      <c r="B22" s="14"/>
      <c r="C22" s="14"/>
      <c r="D22" s="13"/>
      <c r="E22" s="14"/>
      <c r="F22" s="15"/>
      <c r="G22" s="13"/>
      <c r="H22" s="14"/>
      <c r="L22" s="19">
        <f t="shared" ca="1" si="5"/>
        <v>0.82771078929956921</v>
      </c>
      <c r="M22" s="20">
        <f t="shared" ca="1" si="6"/>
        <v>4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22.5" customHeight="1" x14ac:dyDescent="0.15">
      <c r="A23" s="13" t="s">
        <v>14</v>
      </c>
      <c r="B23" s="14" t="str">
        <f ca="1">VLOOKUP(M23,N4:Y15,12)</f>
        <v>-2ｘｙ²-20ｘｙ-50ｘ</v>
      </c>
      <c r="C23" s="14"/>
      <c r="D23" s="13" t="s">
        <v>15</v>
      </c>
      <c r="E23" s="14" t="str">
        <f ca="1">VLOOKUP(M24,N4:Y15,12)</f>
        <v>ａb²+6ａb+9ａ</v>
      </c>
      <c r="F23" s="15"/>
      <c r="G23" s="13" t="s">
        <v>14</v>
      </c>
      <c r="H23" s="14" t="str">
        <f ca="1">VLOOKUP(M23,N4:AB15,15)</f>
        <v>-2ｘ(ｙ+5)²</v>
      </c>
      <c r="L23" s="19">
        <f t="shared" ca="1" si="5"/>
        <v>0.46749153938426713</v>
      </c>
      <c r="M23" s="20">
        <f t="shared" ca="1" si="6"/>
        <v>8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22.5" customHeight="1" x14ac:dyDescent="0.15">
      <c r="A24" s="13"/>
      <c r="B24" s="14"/>
      <c r="C24" s="14"/>
      <c r="D24" s="13"/>
      <c r="E24" s="14"/>
      <c r="F24" s="15"/>
      <c r="G24" s="13"/>
      <c r="H24" s="14"/>
      <c r="L24" s="19">
        <f t="shared" ca="1" si="5"/>
        <v>0.77259310397101921</v>
      </c>
      <c r="M24" s="20">
        <f t="shared" ca="1" si="6"/>
        <v>6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22.5" customHeight="1" x14ac:dyDescent="0.15">
      <c r="A25" s="13"/>
      <c r="B25" s="14"/>
      <c r="C25" s="14"/>
      <c r="D25" s="13"/>
      <c r="E25" s="14"/>
      <c r="F25" s="15"/>
      <c r="G25" s="13" t="s">
        <v>15</v>
      </c>
      <c r="H25" s="14" t="str">
        <f ca="1">VLOOKUP(M24,N4:AB15,15)</f>
        <v>ａ(b+3)²</v>
      </c>
      <c r="L25" s="19">
        <f t="shared" ca="1" si="5"/>
        <v>0.78795694916999781</v>
      </c>
      <c r="M25" s="20">
        <f t="shared" ca="1" si="6"/>
        <v>5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22.5" customHeight="1" x14ac:dyDescent="0.15">
      <c r="A26" s="13"/>
      <c r="B26" s="14"/>
      <c r="C26" s="14"/>
      <c r="D26" s="13"/>
      <c r="E26" s="14"/>
      <c r="F26" s="15"/>
      <c r="G26" s="13"/>
      <c r="H26" s="14"/>
      <c r="L26" s="19">
        <f t="shared" ca="1" si="5"/>
        <v>0.34660218086930294</v>
      </c>
      <c r="M26" s="20">
        <f t="shared" ca="1" si="6"/>
        <v>9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22.5" customHeight="1" x14ac:dyDescent="0.15">
      <c r="A27" s="13"/>
      <c r="B27" s="14"/>
      <c r="C27" s="14"/>
      <c r="D27" s="13"/>
      <c r="E27" s="14"/>
      <c r="F27" s="15"/>
      <c r="G27" s="13"/>
      <c r="H27" s="14"/>
      <c r="L27" s="19">
        <f t="shared" ca="1" si="5"/>
        <v>0.31980882623448714</v>
      </c>
      <c r="M27" s="20">
        <f t="shared" ca="1" si="6"/>
        <v>10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22.5" customHeight="1" x14ac:dyDescent="0.15">
      <c r="A28" s="13"/>
      <c r="B28" s="14"/>
      <c r="C28" s="14"/>
      <c r="D28" s="13"/>
      <c r="E28" s="14"/>
      <c r="F28" s="15"/>
      <c r="G28" s="13"/>
      <c r="H28" s="14"/>
      <c r="L28" s="19">
        <f t="shared" ca="1" si="5"/>
        <v>0.28270930036627318</v>
      </c>
      <c r="M28" s="20">
        <f t="shared" ca="1" si="6"/>
        <v>11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22.5" customHeight="1" x14ac:dyDescent="0.15">
      <c r="A29" s="13" t="s">
        <v>16</v>
      </c>
      <c r="B29" s="14" t="str">
        <f ca="1">VLOOKUP(M25,N4:Y15,12)</f>
        <v>6x²+48x+96</v>
      </c>
      <c r="C29" s="14"/>
      <c r="D29" s="13" t="s">
        <v>17</v>
      </c>
      <c r="E29" s="14" t="str">
        <f ca="1">VLOOKUP(M26,N4:Y15,12)</f>
        <v>2x²-72</v>
      </c>
      <c r="F29" s="15"/>
      <c r="G29" s="13" t="s">
        <v>16</v>
      </c>
      <c r="H29" s="14" t="str">
        <f ca="1">VLOOKUP(M25,N4:AB15,15)</f>
        <v>6(x+4)²</v>
      </c>
    </row>
    <row r="30" spans="1:28" ht="22.5" customHeight="1" x14ac:dyDescent="0.15">
      <c r="A30" s="13"/>
      <c r="B30" s="14"/>
      <c r="C30" s="14"/>
      <c r="D30" s="13"/>
      <c r="E30" s="14"/>
      <c r="F30" s="15"/>
      <c r="G30" s="14"/>
      <c r="H30" s="14"/>
    </row>
    <row r="31" spans="1:28" ht="22.5" customHeight="1" x14ac:dyDescent="0.15">
      <c r="A31" s="13"/>
      <c r="B31" s="14"/>
      <c r="C31" s="14"/>
      <c r="D31" s="13"/>
      <c r="E31" s="14"/>
      <c r="F31" s="15"/>
      <c r="G31" s="13" t="s">
        <v>17</v>
      </c>
      <c r="H31" s="14" t="str">
        <f ca="1">VLOOKUP(M26,N4:AB15,15)</f>
        <v>2(x+6)(x-6)</v>
      </c>
    </row>
    <row r="32" spans="1:28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mergeCells count="1">
    <mergeCell ref="O3:P3"/>
  </mergeCells>
  <phoneticPr fontId="1"/>
  <pageMargins left="0.7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2018-01-01T05:25:50Z</cp:lastPrinted>
  <dcterms:created xsi:type="dcterms:W3CDTF">2017-12-30T05:58:49Z</dcterms:created>
  <dcterms:modified xsi:type="dcterms:W3CDTF">2021-09-10T05:10:27Z</dcterms:modified>
</cp:coreProperties>
</file>