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60" windowWidth="19395" windowHeight="12120"/>
  </bookViews>
  <sheets>
    <sheet name="Sheet1" sheetId="1" r:id="rId1"/>
  </sheets>
  <definedNames>
    <definedName name="_xlnm.Print_Area" localSheetId="0">Sheet1!$A$1:$H$35</definedName>
  </definedNames>
  <calcPr calcId="152511"/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15" i="1"/>
  <c r="S13" i="1"/>
  <c r="O13" i="1"/>
  <c r="P13" i="1" s="1"/>
  <c r="S8" i="1"/>
  <c r="AA8" i="1" s="1"/>
  <c r="AB8" i="1" s="1"/>
  <c r="AE8" i="1" s="1"/>
  <c r="S5" i="1"/>
  <c r="O11" i="1"/>
  <c r="O7" i="1"/>
  <c r="O6" i="1"/>
  <c r="P6" i="1" s="1"/>
  <c r="S4" i="1"/>
  <c r="M24" i="1" l="1"/>
  <c r="M22" i="1"/>
  <c r="M19" i="1"/>
  <c r="M21" i="1"/>
  <c r="M17" i="1"/>
  <c r="M20" i="1"/>
  <c r="M16" i="1"/>
  <c r="M23" i="1"/>
  <c r="M15" i="1"/>
  <c r="M18" i="1"/>
  <c r="T13" i="1"/>
  <c r="AC13" i="1" s="1"/>
  <c r="AD13" i="1" s="1"/>
  <c r="W8" i="1"/>
  <c r="X8" i="1" s="1"/>
  <c r="U8" i="1"/>
  <c r="V8" i="1" s="1"/>
  <c r="T5" i="1"/>
  <c r="AA5" i="1" s="1"/>
  <c r="AB5" i="1" s="1"/>
  <c r="T4" i="1"/>
  <c r="AC4" i="1" s="1"/>
  <c r="AD4" i="1" s="1"/>
  <c r="S12" i="1"/>
  <c r="O12" i="1"/>
  <c r="P12" i="1" s="1"/>
  <c r="S11" i="1"/>
  <c r="AA11" i="1" s="1"/>
  <c r="AB11" i="1" s="1"/>
  <c r="S10" i="1"/>
  <c r="W10" i="1" s="1"/>
  <c r="X10" i="1" s="1"/>
  <c r="O10" i="1"/>
  <c r="P10" i="1" s="1"/>
  <c r="S9" i="1"/>
  <c r="W9" i="1" s="1"/>
  <c r="X9" i="1" s="1"/>
  <c r="S7" i="1"/>
  <c r="T7" i="1" s="1"/>
  <c r="S6" i="1"/>
  <c r="W13" i="1" l="1"/>
  <c r="X13" i="1" s="1"/>
  <c r="Z13" i="1" s="1"/>
  <c r="AA13" i="1"/>
  <c r="AB13" i="1" s="1"/>
  <c r="AE13" i="1" s="1"/>
  <c r="Z8" i="1"/>
  <c r="W5" i="1"/>
  <c r="X5" i="1" s="1"/>
  <c r="U5" i="1"/>
  <c r="V5" i="1" s="1"/>
  <c r="AC5" i="1"/>
  <c r="AD5" i="1" s="1"/>
  <c r="AE5" i="1" s="1"/>
  <c r="AA4" i="1"/>
  <c r="AB4" i="1" s="1"/>
  <c r="AE4" i="1" s="1"/>
  <c r="U4" i="1"/>
  <c r="V4" i="1" s="1"/>
  <c r="W4" i="1"/>
  <c r="X4" i="1" s="1"/>
  <c r="AE11" i="1"/>
  <c r="AA10" i="1"/>
  <c r="AA9" i="1"/>
  <c r="AB9" i="1" s="1"/>
  <c r="AE9" i="1" s="1"/>
  <c r="AC7" i="1"/>
  <c r="AD7" i="1" s="1"/>
  <c r="AA7" i="1"/>
  <c r="AB7" i="1" s="1"/>
  <c r="T12" i="1"/>
  <c r="W12" i="1" s="1"/>
  <c r="X12" i="1" s="1"/>
  <c r="Z12" i="1" s="1"/>
  <c r="W11" i="1"/>
  <c r="X11" i="1" s="1"/>
  <c r="U11" i="1"/>
  <c r="V11" i="1" s="1"/>
  <c r="U10" i="1"/>
  <c r="V10" i="1" s="1"/>
  <c r="Z10" i="1" s="1"/>
  <c r="U9" i="1"/>
  <c r="V9" i="1" s="1"/>
  <c r="Z9" i="1" s="1"/>
  <c r="U7" i="1"/>
  <c r="V7" i="1" s="1"/>
  <c r="W7" i="1"/>
  <c r="X7" i="1" s="1"/>
  <c r="T6" i="1"/>
  <c r="U6" i="1" s="1"/>
  <c r="B3" i="1"/>
  <c r="H1" i="1"/>
  <c r="Z5" i="1" l="1"/>
  <c r="Z4" i="1"/>
  <c r="AC12" i="1"/>
  <c r="AD12" i="1" s="1"/>
  <c r="AA12" i="1"/>
  <c r="AB12" i="1" s="1"/>
  <c r="AB10" i="1"/>
  <c r="AE10" i="1" s="1"/>
  <c r="AE7" i="1"/>
  <c r="W6" i="1"/>
  <c r="X6" i="1" s="1"/>
  <c r="AC6" i="1"/>
  <c r="AD6" i="1" s="1"/>
  <c r="AA6" i="1"/>
  <c r="AB6" i="1" s="1"/>
  <c r="Z11" i="1"/>
  <c r="Z7" i="1"/>
  <c r="B23" i="1" s="1"/>
  <c r="V6" i="1"/>
  <c r="H23" i="1" l="1"/>
  <c r="E23" i="1"/>
  <c r="B5" i="1"/>
  <c r="AE6" i="1"/>
  <c r="Z6" i="1"/>
  <c r="E29" i="1" s="1"/>
  <c r="AE12" i="1"/>
  <c r="H29" i="1" s="1"/>
  <c r="H13" i="1" l="1"/>
  <c r="H25" i="1"/>
  <c r="H31" i="1"/>
  <c r="B11" i="1"/>
  <c r="H19" i="1"/>
  <c r="H17" i="1"/>
  <c r="H11" i="1"/>
  <c r="H7" i="1"/>
  <c r="E17" i="1"/>
  <c r="H5" i="1"/>
  <c r="E11" i="1"/>
  <c r="B29" i="1"/>
  <c r="E5" i="1"/>
  <c r="B17" i="1"/>
</calcChain>
</file>

<file path=xl/sharedStrings.xml><?xml version="1.0" encoding="utf-8"?>
<sst xmlns="http://schemas.openxmlformats.org/spreadsheetml/2006/main" count="75" uniqueCount="35">
  <si>
    <t>²</t>
    <phoneticPr fontId="1"/>
  </si>
  <si>
    <t>公式１</t>
    <rPh sb="0" eb="2">
      <t>コウシキ</t>
    </rPh>
    <phoneticPr fontId="1"/>
  </si>
  <si>
    <t>公式４</t>
    <rPh sb="0" eb="2">
      <t>コウシキ</t>
    </rPh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</si>
  <si>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</si>
  <si>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</si>
  <si>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</si>
  <si>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</si>
  <si>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</si>
  <si>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</si>
  <si>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</si>
  <si>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</si>
  <si>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</si>
  <si>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</si>
  <si>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</si>
  <si>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</si>
  <si>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</si>
  <si>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</si>
  <si>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</si>
  <si>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ｘ，ｙ</t>
    <phoneticPr fontId="1"/>
  </si>
  <si>
    <t>２ｘ，ｙ</t>
    <phoneticPr fontId="1"/>
  </si>
  <si>
    <t>２ａ，ｘ，ｙ</t>
    <phoneticPr fontId="1"/>
  </si>
  <si>
    <t>２ｘ，２ｙ</t>
    <phoneticPr fontId="1"/>
  </si>
  <si>
    <t>x</t>
    <phoneticPr fontId="1"/>
  </si>
  <si>
    <t>a</t>
    <phoneticPr fontId="1"/>
  </si>
  <si>
    <t>α</t>
    <phoneticPr fontId="1"/>
  </si>
  <si>
    <t>β</t>
    <phoneticPr fontId="1"/>
  </si>
  <si>
    <t>ｂ</t>
    <phoneticPr fontId="1"/>
  </si>
  <si>
    <t>ｃ</t>
    <phoneticPr fontId="1"/>
  </si>
  <si>
    <t>共通因数</t>
    <rPh sb="0" eb="2">
      <t>キョウツウ</t>
    </rPh>
    <rPh sb="2" eb="4">
      <t>インスウ</t>
    </rPh>
    <phoneticPr fontId="1"/>
  </si>
  <si>
    <t>ｙ</t>
    <phoneticPr fontId="1"/>
  </si>
  <si>
    <r>
      <t>いろいろな式の因数分解１</t>
    </r>
    <r>
      <rPr>
        <b/>
        <sz val="14"/>
        <rFont val="HGP行書体"/>
        <family val="4"/>
        <charset val="128"/>
      </rPr>
      <t>③</t>
    </r>
    <rPh sb="5" eb="6">
      <t>シキ</t>
    </rPh>
    <rPh sb="7" eb="9">
      <t>インスウ</t>
    </rPh>
    <rPh sb="9" eb="11">
      <t>ブンカイ</t>
    </rPh>
    <phoneticPr fontId="1"/>
  </si>
  <si>
    <t>公式２・３</t>
    <rPh sb="0" eb="2">
      <t>コウシキ</t>
    </rPh>
    <phoneticPr fontId="1"/>
  </si>
  <si>
    <t>ａ,ｂ</t>
    <phoneticPr fontId="1"/>
  </si>
  <si>
    <t>ａ</t>
    <phoneticPr fontId="1"/>
  </si>
  <si>
    <t>２ａ,２ｂ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</si>
</sst>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  <font>
      <sz val="11"/>
      <color theme="0" tint="-0.34998626667073579"/>
      <name val="HGP行書体"/>
      <family val="4"/>
      <charset val="128"/>
    </font>
    <font>
      <sz val="10"/>
      <color theme="0" tint="-0.34998626667073579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8.75" style="1" customWidth="1"/>
    <col min="9" max="11" width="5" style="1" customWidth="1"/>
    <col min="12" max="12" width="8.875" style="1" customWidth="1"/>
    <col min="13" max="13" width="8.125" style="1" customWidth="1"/>
    <col min="14" max="14" width="3.125" style="1" customWidth="1"/>
    <col min="15" max="17" width="3.75" style="1" customWidth="1"/>
    <col min="18" max="18" width="1.875" style="1" customWidth="1"/>
    <col min="19" max="25" width="3.75" style="1" customWidth="1"/>
    <col min="26" max="26" width="16.25" style="1" customWidth="1"/>
    <col min="27" max="30" width="3.75" style="1" customWidth="1"/>
    <col min="31" max="31" width="15" style="1" customWidth="1"/>
    <col min="32" max="32" width="5" style="1" customWidth="1"/>
    <col min="33" max="16384" width="9" style="1"/>
  </cols>
  <sheetData>
    <row r="1" spans="1:31" ht="30" customHeight="1" x14ac:dyDescent="0.25">
      <c r="A1" s="16"/>
      <c r="B1" s="18" t="s">
        <v>30</v>
      </c>
      <c r="H1" s="11" t="str">
        <f ca="1">MID(CELL("filename"),SEARCH("[",CELL("filename"))+1, SEARCH("]",CELL("filename"))-SEARCH("[",CELL("filename"))-5)&amp;"  岐阜県中学校数学科研究部会"</f>
        <v>130130.  岐阜県中学校数学科研究部会</v>
      </c>
    </row>
    <row r="2" spans="1:31" ht="18.75" customHeight="1" x14ac:dyDescent="0.2">
      <c r="A2" s="16"/>
      <c r="B2" s="5"/>
      <c r="F2" s="4" t="s">
        <v>5</v>
      </c>
      <c r="G2" s="10" t="s">
        <v>4</v>
      </c>
      <c r="H2" s="9"/>
    </row>
    <row r="3" spans="1:31" ht="30" customHeight="1" x14ac:dyDescent="0.2">
      <c r="B3" s="12">
        <f ca="1">TODAY()</f>
        <v>44449</v>
      </c>
      <c r="C3" s="6" t="s">
        <v>7</v>
      </c>
      <c r="D3" s="17"/>
      <c r="E3" s="3"/>
      <c r="F3" s="7"/>
      <c r="H3" s="8" t="s">
        <v>6</v>
      </c>
      <c r="L3" s="19"/>
      <c r="M3" s="19"/>
      <c r="N3" s="19"/>
      <c r="O3" s="20" t="s">
        <v>28</v>
      </c>
      <c r="P3" s="20"/>
      <c r="Q3" s="19"/>
      <c r="R3" s="19"/>
      <c r="S3" s="21" t="s">
        <v>24</v>
      </c>
      <c r="T3" s="21" t="s">
        <v>25</v>
      </c>
      <c r="U3" s="21" t="s">
        <v>26</v>
      </c>
      <c r="V3" s="21"/>
      <c r="W3" s="21" t="s">
        <v>27</v>
      </c>
      <c r="X3" s="21"/>
      <c r="Y3" s="22"/>
      <c r="Z3" s="19"/>
      <c r="AA3" s="19"/>
      <c r="AB3" s="19"/>
      <c r="AC3" s="19"/>
      <c r="AD3" s="19"/>
      <c r="AE3" s="19"/>
    </row>
    <row r="4" spans="1:31" ht="15" customHeight="1" x14ac:dyDescent="0.15">
      <c r="F4" s="2"/>
      <c r="G4" s="8"/>
      <c r="L4" s="19" t="s">
        <v>1</v>
      </c>
      <c r="M4" s="19" t="s">
        <v>18</v>
      </c>
      <c r="N4" s="23">
        <v>1</v>
      </c>
      <c r="O4" s="19"/>
      <c r="P4" s="19"/>
      <c r="Q4" s="19" t="s">
        <v>3</v>
      </c>
      <c r="R4" s="19" t="s">
        <v>0</v>
      </c>
      <c r="S4" s="19">
        <f ca="1">INT(RAND()*4+2)*IF(RAND()&lt;0.5,-1,1)</f>
        <v>-2</v>
      </c>
      <c r="T4" s="19">
        <f ca="1">INT(RAND()*(ABS(S4)-1)+1)*IF(RAND()&lt;0.5,-1,1)</f>
        <v>1</v>
      </c>
      <c r="U4" s="19" t="str">
        <f ca="1">TEXT(S4+T4,"+0;-0;0")</f>
        <v>-1</v>
      </c>
      <c r="V4" s="19" t="str">
        <f t="shared" ref="V4" ca="1" si="0">IF(U4="-1","-",IF(U4="+1","+",U4))</f>
        <v>-</v>
      </c>
      <c r="W4" s="19" t="str">
        <f ca="1">TEXT(S4*T4,"+0;-0;0")</f>
        <v>-2</v>
      </c>
      <c r="X4" s="19" t="str">
        <f t="shared" ref="X4:X13" ca="1" si="1">IF(W4="-1","-",IF(W4="+1","+",W4))</f>
        <v>-2</v>
      </c>
      <c r="Y4" s="19" t="s">
        <v>29</v>
      </c>
      <c r="Z4" s="19" t="str">
        <f ca="1">CONCATENATE(Q4,R4,V4,Q4,Y4,X4,Y4,R4)</f>
        <v>x²-xｙ-2ｙ²</v>
      </c>
      <c r="AA4" s="19" t="str">
        <f ca="1">TEXT(IF(ABS(S4)&lt;ABS(T4),S4,T4),"+0;-0;0")</f>
        <v>+1</v>
      </c>
      <c r="AB4" s="19" t="str">
        <f t="shared" ref="AB4:AB13" ca="1" si="2">IF(AA4="-1","-",IF(AA4="+1","+",AA4))</f>
        <v>+</v>
      </c>
      <c r="AC4" s="19" t="str">
        <f ca="1">TEXT(IF(ABS(S4)&lt;ABS(T4),T4,S4),"+0;-0;0")</f>
        <v>-2</v>
      </c>
      <c r="AD4" s="19" t="str">
        <f ca="1">IF(AC4="-1","-",IF(AC4="+1","+",AC4))</f>
        <v>-2</v>
      </c>
      <c r="AE4" s="19" t="str">
        <f ca="1">CONCATENATE("(",Q4,AB4,Y4,")(",Q4,AD4,Y4,")")</f>
        <v>(x+ｙ)(x-2ｙ)</v>
      </c>
    </row>
    <row r="5" spans="1:31" ht="22.5" customHeight="1" x14ac:dyDescent="0.15">
      <c r="A5" s="13" t="s">
        <v>8</v>
      </c>
      <c r="B5" s="14" t="str">
        <f ca="1">VLOOKUP(M15,N4:Z13,13)</f>
        <v>25ａ²-16ｂ²</v>
      </c>
      <c r="C5" s="14"/>
      <c r="D5" s="13" t="s">
        <v>9</v>
      </c>
      <c r="E5" s="14" t="str">
        <f ca="1">VLOOKUP(M16,N4:Z13,13)</f>
        <v>4ax²+40axｙ+100aｙ²</v>
      </c>
      <c r="F5" s="15"/>
      <c r="G5" s="13" t="s">
        <v>8</v>
      </c>
      <c r="H5" s="14" t="str">
        <f ca="1">VLOOKUP(M15,N4:AE13,18)</f>
        <v>(5ａ+4ｂ)(5ａ-4ｂ)</v>
      </c>
      <c r="L5" s="19"/>
      <c r="M5" s="19" t="s">
        <v>32</v>
      </c>
      <c r="N5" s="23">
        <v>2</v>
      </c>
      <c r="O5" s="19"/>
      <c r="P5" s="19"/>
      <c r="Q5" s="19" t="s">
        <v>33</v>
      </c>
      <c r="R5" s="19" t="s">
        <v>0</v>
      </c>
      <c r="S5" s="19">
        <f ca="1">INT(RAND()*4+2)*IF(RAND()&lt;0.5,-1,1)</f>
        <v>3</v>
      </c>
      <c r="T5" s="19">
        <f ca="1">INT(RAND()*(ABS(S5)-1)+1)*IF(RAND()&lt;0.5,-1,1)</f>
        <v>2</v>
      </c>
      <c r="U5" s="19" t="str">
        <f ca="1">TEXT(S5+T5,"+0;-0;0")</f>
        <v>+5</v>
      </c>
      <c r="V5" s="19" t="str">
        <f t="shared" ref="V5" ca="1" si="3">IF(U5="-1","-",IF(U5="+1","+",U5))</f>
        <v>+5</v>
      </c>
      <c r="W5" s="19" t="str">
        <f ca="1">TEXT(S5*T5,"+0;-0;0")</f>
        <v>+6</v>
      </c>
      <c r="X5" s="19" t="str">
        <f t="shared" ca="1" si="1"/>
        <v>+6</v>
      </c>
      <c r="Y5" s="19" t="s">
        <v>26</v>
      </c>
      <c r="Z5" s="19" t="str">
        <f ca="1">CONCATENATE(Q5,R5,V5,Q5,Y5,X5,Y5,R5)</f>
        <v>ａ²+5ａｂ+6ｂ²</v>
      </c>
      <c r="AA5" s="19" t="str">
        <f ca="1">TEXT(IF(ABS(S5)&lt;ABS(T5),S5,T5),"+0;-0;0")</f>
        <v>+2</v>
      </c>
      <c r="AB5" s="19" t="str">
        <f t="shared" ca="1" si="2"/>
        <v>+2</v>
      </c>
      <c r="AC5" s="19" t="str">
        <f ca="1">TEXT(IF(ABS(S5)&lt;ABS(T5),T5,S5),"+0;-0;0")</f>
        <v>+3</v>
      </c>
      <c r="AD5" s="19" t="str">
        <f ca="1">IF(AC5="-1","-",IF(AC5="+1","+",AC5))</f>
        <v>+3</v>
      </c>
      <c r="AE5" s="19" t="str">
        <f ca="1">CONCATENATE("(",Q5,AB5,Y5,")(",Q5,AD5,Y5,")")</f>
        <v>(ａ+2ｂ)(ａ+3ｂ)</v>
      </c>
    </row>
    <row r="6" spans="1:31" ht="22.5" customHeight="1" x14ac:dyDescent="0.15">
      <c r="A6" s="13"/>
      <c r="B6" s="14"/>
      <c r="C6" s="14"/>
      <c r="D6" s="13"/>
      <c r="E6" s="14"/>
      <c r="F6" s="15"/>
      <c r="G6" s="13"/>
      <c r="H6" s="14"/>
      <c r="L6" s="19"/>
      <c r="M6" s="19" t="s">
        <v>19</v>
      </c>
      <c r="N6" s="23">
        <v>3</v>
      </c>
      <c r="O6" s="19">
        <f ca="1">INT(RAND()*3+2)</f>
        <v>3</v>
      </c>
      <c r="P6" s="19">
        <f ca="1">O6^2</f>
        <v>9</v>
      </c>
      <c r="Q6" s="19" t="s">
        <v>22</v>
      </c>
      <c r="R6" s="19" t="s">
        <v>0</v>
      </c>
      <c r="S6" s="19">
        <f ca="1">INT(RAND()*4+2)*IF(RAND()&lt;0.5,-1,1)</f>
        <v>-2</v>
      </c>
      <c r="T6" s="19">
        <f ca="1">INT(RAND()*(ABS(S6)-1)+1)*IF(RAND()&lt;0.5,-1,1)</f>
        <v>-1</v>
      </c>
      <c r="U6" s="19" t="str">
        <f ca="1">TEXT(O6*(S6+T6),"+0;-0;0")</f>
        <v>-9</v>
      </c>
      <c r="V6" s="19" t="str">
        <f t="shared" ref="V6:V11" ca="1" si="4">IF(U6="-1","-",IF(U6="+1","+",U6))</f>
        <v>-9</v>
      </c>
      <c r="W6" s="19" t="str">
        <f ca="1">TEXT(S6*T6,"+0;-0;0")</f>
        <v>+2</v>
      </c>
      <c r="X6" s="19" t="str">
        <f t="shared" ca="1" si="1"/>
        <v>+2</v>
      </c>
      <c r="Y6" s="19" t="s">
        <v>29</v>
      </c>
      <c r="Z6" s="19" t="str">
        <f ca="1">CONCATENATE(P6,Q6,R6,V6,Q6,Y6,X6,Y6,R6)</f>
        <v>9x²-9xｙ+2ｙ²</v>
      </c>
      <c r="AA6" s="19" t="str">
        <f ca="1">TEXT(IF(ABS(S6)&lt;ABS(T6),S6,T6),"+0;-0;0")</f>
        <v>-1</v>
      </c>
      <c r="AB6" s="19" t="str">
        <f t="shared" ca="1" si="2"/>
        <v>-</v>
      </c>
      <c r="AC6" s="19" t="str">
        <f ca="1">TEXT(IF(ABS(S6)&lt;ABS(T6),T6,S6),"+0;-0;0")</f>
        <v>-2</v>
      </c>
      <c r="AD6" s="19" t="str">
        <f ca="1">IF(AC6="-1","-",IF(AC6="+1","+",AC6))</f>
        <v>-2</v>
      </c>
      <c r="AE6" s="19" t="str">
        <f ca="1">CONCATENATE("(",O6,Q6,AB6,Y6,")(",O6,Q6,AD6,Y6,")")</f>
        <v>(3x-ｙ)(3x-2ｙ)</v>
      </c>
    </row>
    <row r="7" spans="1:31" ht="22.5" customHeight="1" x14ac:dyDescent="0.15">
      <c r="A7" s="13"/>
      <c r="B7" s="14"/>
      <c r="C7" s="14"/>
      <c r="D7" s="13"/>
      <c r="E7" s="14"/>
      <c r="F7" s="15"/>
      <c r="G7" s="13" t="s">
        <v>9</v>
      </c>
      <c r="H7" s="14" t="str">
        <f ca="1">VLOOKUP(M16,N4:AE13,18)</f>
        <v>4a(x+5ｙ)²</v>
      </c>
      <c r="L7" s="19"/>
      <c r="M7" s="19" t="s">
        <v>20</v>
      </c>
      <c r="N7" s="23">
        <v>4</v>
      </c>
      <c r="O7" s="19">
        <f ca="1">INT(RAND()*5+2)*IF(RAND()&lt;0.4,-1,1)</f>
        <v>-5</v>
      </c>
      <c r="P7" s="19" t="s">
        <v>23</v>
      </c>
      <c r="Q7" s="19" t="s">
        <v>22</v>
      </c>
      <c r="R7" s="19" t="s">
        <v>0</v>
      </c>
      <c r="S7" s="19">
        <f ca="1">INT(RAND()*4+2)*IF(RAND()&lt;0.5,-1,1)</f>
        <v>-5</v>
      </c>
      <c r="T7" s="19">
        <f ca="1">INT(RAND()*(ABS(S7)-1)+1)*IF(RAND()&lt;0.5,-1,1)</f>
        <v>4</v>
      </c>
      <c r="U7" s="19" t="str">
        <f ca="1">TEXT(O7*(S7+T7),"+0;-0;0")</f>
        <v>+5</v>
      </c>
      <c r="V7" s="19" t="str">
        <f t="shared" ca="1" si="4"/>
        <v>+5</v>
      </c>
      <c r="W7" s="19" t="str">
        <f ca="1">TEXT(O7*(S7*T7),"+0;-0;0")</f>
        <v>+100</v>
      </c>
      <c r="X7" s="19" t="str">
        <f t="shared" ca="1" si="1"/>
        <v>+100</v>
      </c>
      <c r="Y7" s="19" t="s">
        <v>29</v>
      </c>
      <c r="Z7" s="19" t="str">
        <f ca="1">CONCATENATE(O7,P7,Q7,R7,V7,P7,Q7,Y7,X7,P7,Y7,R7)</f>
        <v>-5ax²+5axｙ+100aｙ²</v>
      </c>
      <c r="AA7" s="19" t="str">
        <f ca="1">TEXT(IF(ABS(S7)&lt;ABS(T7),S7,T7),"+0;-0;0")</f>
        <v>+4</v>
      </c>
      <c r="AB7" s="19" t="str">
        <f t="shared" ca="1" si="2"/>
        <v>+4</v>
      </c>
      <c r="AC7" s="19" t="str">
        <f ca="1">TEXT(IF(ABS(S7)&lt;ABS(T7),T7,S7),"+0;-0;0")</f>
        <v>-5</v>
      </c>
      <c r="AD7" s="19" t="str">
        <f ca="1">IF(AC7="-1","-",IF(AC7="+1","+",AC7))</f>
        <v>-5</v>
      </c>
      <c r="AE7" s="19" t="str">
        <f ca="1">CONCATENATE(O7,P7,"(",Q7,AB7,Y7,")(",Q7,AD7,Y7,")")</f>
        <v>-5a(x+4ｙ)(x-5ｙ)</v>
      </c>
    </row>
    <row r="8" spans="1:31" ht="22.5" customHeight="1" x14ac:dyDescent="0.15">
      <c r="A8" s="13"/>
      <c r="B8" s="14"/>
      <c r="C8" s="14"/>
      <c r="D8" s="13"/>
      <c r="E8" s="14"/>
      <c r="F8" s="15"/>
      <c r="G8" s="13"/>
      <c r="H8" s="14"/>
      <c r="L8" s="19" t="s">
        <v>31</v>
      </c>
      <c r="M8" s="19" t="s">
        <v>32</v>
      </c>
      <c r="N8" s="23">
        <v>5</v>
      </c>
      <c r="O8" s="19"/>
      <c r="P8" s="19"/>
      <c r="Q8" s="19" t="s">
        <v>33</v>
      </c>
      <c r="R8" s="19" t="s">
        <v>0</v>
      </c>
      <c r="S8" s="19">
        <f ca="1">INT(RAND()*6+1)</f>
        <v>6</v>
      </c>
      <c r="T8" s="19"/>
      <c r="U8" s="19" t="str">
        <f ca="1">TEXT(S8*2,"+0;-0;0")</f>
        <v>+12</v>
      </c>
      <c r="V8" s="19" t="str">
        <f t="shared" ref="V8" ca="1" si="5">IF(U8="-1","-",IF(U8="+1","+",U8))</f>
        <v>+12</v>
      </c>
      <c r="W8" s="19" t="str">
        <f ca="1">TEXT(S8*S8,"+0;-0;0")</f>
        <v>+36</v>
      </c>
      <c r="X8" s="19" t="str">
        <f t="shared" ca="1" si="1"/>
        <v>+36</v>
      </c>
      <c r="Y8" s="19" t="s">
        <v>26</v>
      </c>
      <c r="Z8" s="19" t="str">
        <f ca="1">CONCATENATE(Q8,R8,V8,Q8,Y8,X8,Y8,R8)</f>
        <v>ａ²+12ａｂ+36ｂ²</v>
      </c>
      <c r="AA8" s="19" t="str">
        <f ca="1">TEXT(S8,"+0;-0;0")</f>
        <v>+6</v>
      </c>
      <c r="AB8" s="19" t="str">
        <f t="shared" ca="1" si="2"/>
        <v>+6</v>
      </c>
      <c r="AC8" s="19"/>
      <c r="AD8" s="19"/>
      <c r="AE8" s="19" t="str">
        <f ca="1">CONCATENATE("(",Q8,AB8,Y8,")",R8)</f>
        <v>(ａ+6ｂ)²</v>
      </c>
    </row>
    <row r="9" spans="1:31" ht="22.5" customHeight="1" x14ac:dyDescent="0.15">
      <c r="A9" s="13"/>
      <c r="B9" s="14"/>
      <c r="C9" s="14"/>
      <c r="D9" s="13"/>
      <c r="E9" s="14"/>
      <c r="F9" s="15"/>
      <c r="G9" s="13"/>
      <c r="H9" s="14"/>
      <c r="L9" s="19"/>
      <c r="M9" s="19" t="s">
        <v>18</v>
      </c>
      <c r="N9" s="23">
        <v>6</v>
      </c>
      <c r="O9" s="19"/>
      <c r="P9" s="19"/>
      <c r="Q9" s="19" t="s">
        <v>3</v>
      </c>
      <c r="R9" s="19" t="s">
        <v>0</v>
      </c>
      <c r="S9" s="19">
        <f ca="1">INT(RAND()*6+1)</f>
        <v>1</v>
      </c>
      <c r="T9" s="19"/>
      <c r="U9" s="19" t="str">
        <f ca="1">TEXT(S9*2,"+0;-0;0")</f>
        <v>+2</v>
      </c>
      <c r="V9" s="19" t="str">
        <f t="shared" ca="1" si="4"/>
        <v>+2</v>
      </c>
      <c r="W9" s="19" t="str">
        <f ca="1">TEXT(S9*S9,"+0;-0;0")</f>
        <v>+1</v>
      </c>
      <c r="X9" s="19" t="str">
        <f t="shared" ca="1" si="1"/>
        <v>+</v>
      </c>
      <c r="Y9" s="19" t="s">
        <v>29</v>
      </c>
      <c r="Z9" s="19" t="str">
        <f ca="1">CONCATENATE(Q9,R9,V9,Q9,Y9,X9,Y9,R9)</f>
        <v>x²+2xｙ+ｙ²</v>
      </c>
      <c r="AA9" s="19" t="str">
        <f ca="1">TEXT(S9,"+0;-0;0")</f>
        <v>+1</v>
      </c>
      <c r="AB9" s="19" t="str">
        <f t="shared" ca="1" si="2"/>
        <v>+</v>
      </c>
      <c r="AC9" s="19"/>
      <c r="AD9" s="19"/>
      <c r="AE9" s="19" t="str">
        <f ca="1">CONCATENATE("(",Q9,AB9,Y9,")",R9)</f>
        <v>(x+ｙ)²</v>
      </c>
    </row>
    <row r="10" spans="1:31" ht="22.5" customHeight="1" x14ac:dyDescent="0.15">
      <c r="A10" s="13"/>
      <c r="B10" s="14"/>
      <c r="C10" s="14"/>
      <c r="D10" s="13"/>
      <c r="E10" s="14"/>
      <c r="F10" s="15"/>
      <c r="G10" s="13"/>
      <c r="H10" s="14"/>
      <c r="L10" s="19"/>
      <c r="M10" s="19" t="s">
        <v>19</v>
      </c>
      <c r="N10" s="23">
        <v>7</v>
      </c>
      <c r="O10" s="19">
        <f ca="1">INT(RAND()*5+2)</f>
        <v>5</v>
      </c>
      <c r="P10" s="19">
        <f ca="1">O10^2</f>
        <v>25</v>
      </c>
      <c r="Q10" s="19" t="s">
        <v>3</v>
      </c>
      <c r="R10" s="19" t="s">
        <v>0</v>
      </c>
      <c r="S10" s="19">
        <f ca="1">INT(RAND()*4+1)</f>
        <v>2</v>
      </c>
      <c r="T10" s="19"/>
      <c r="U10" s="19" t="str">
        <f ca="1">TEXT(O10*S10*2,"+0;-0;0")</f>
        <v>+20</v>
      </c>
      <c r="V10" s="19" t="str">
        <f t="shared" ca="1" si="4"/>
        <v>+20</v>
      </c>
      <c r="W10" s="19" t="str">
        <f ca="1">TEXT(S10*S10,"+0;-0;0")</f>
        <v>+4</v>
      </c>
      <c r="X10" s="19" t="str">
        <f t="shared" ca="1" si="1"/>
        <v>+4</v>
      </c>
      <c r="Y10" s="19" t="s">
        <v>29</v>
      </c>
      <c r="Z10" s="19" t="str">
        <f ca="1">CONCATENATE(P10,Q10,R10,V10,Q10,Y10,X10,Y10,R10)</f>
        <v>25x²+20xｙ+4ｙ²</v>
      </c>
      <c r="AA10" s="19" t="str">
        <f ca="1">TEXT(S10,"+0;-0;0")</f>
        <v>+2</v>
      </c>
      <c r="AB10" s="19" t="str">
        <f t="shared" ca="1" si="2"/>
        <v>+2</v>
      </c>
      <c r="AC10" s="19"/>
      <c r="AD10" s="19"/>
      <c r="AE10" s="19" t="str">
        <f ca="1">CONCATENATE("(",O10,Q10,AB10,Y10,")",R10)</f>
        <v>(5x+2ｙ)²</v>
      </c>
    </row>
    <row r="11" spans="1:31" ht="22.5" customHeight="1" x14ac:dyDescent="0.15">
      <c r="A11" s="13" t="s">
        <v>10</v>
      </c>
      <c r="B11" s="14" t="str">
        <f ca="1">VLOOKUP(M17,N4:Z13,13)</f>
        <v>x²-xｙ-2ｙ²</v>
      </c>
      <c r="C11" s="14"/>
      <c r="D11" s="13" t="s">
        <v>11</v>
      </c>
      <c r="E11" s="14" t="str">
        <f ca="1">VLOOKUP(M18,N4:Z13,13)</f>
        <v>-5ax²+5axｙ+100aｙ²</v>
      </c>
      <c r="F11" s="15"/>
      <c r="G11" s="13" t="s">
        <v>10</v>
      </c>
      <c r="H11" s="14" t="str">
        <f ca="1">VLOOKUP(M17,N4:AE13,18)</f>
        <v>(x+ｙ)(x-2ｙ)</v>
      </c>
      <c r="L11" s="19"/>
      <c r="M11" s="19" t="s">
        <v>20</v>
      </c>
      <c r="N11" s="23">
        <v>8</v>
      </c>
      <c r="O11" s="19">
        <f ca="1">INT(RAND()*5+2)*IF(RAND()&lt;0.4,-1,1)</f>
        <v>4</v>
      </c>
      <c r="P11" s="19" t="s">
        <v>23</v>
      </c>
      <c r="Q11" s="19" t="s">
        <v>22</v>
      </c>
      <c r="R11" s="19" t="s">
        <v>0</v>
      </c>
      <c r="S11" s="19">
        <f ca="1">INT(RAND()*4+2)*IF(RAND()&lt;0.5,-1,1)</f>
        <v>5</v>
      </c>
      <c r="T11" s="19"/>
      <c r="U11" s="19" t="str">
        <f ca="1">TEXT(O11*S11*2,"+0;-0;0")</f>
        <v>+40</v>
      </c>
      <c r="V11" s="19" t="str">
        <f t="shared" ca="1" si="4"/>
        <v>+40</v>
      </c>
      <c r="W11" s="19" t="str">
        <f ca="1">TEXT(O11*S11*S11,"+0;-0;0")</f>
        <v>+100</v>
      </c>
      <c r="X11" s="19" t="str">
        <f t="shared" ca="1" si="1"/>
        <v>+100</v>
      </c>
      <c r="Y11" s="19" t="s">
        <v>29</v>
      </c>
      <c r="Z11" s="19" t="str">
        <f ca="1">CONCATENATE(O11,P11,Q11,R11,V11,P11,Q11,Y11,X11,P11,Y11,R11)</f>
        <v>4ax²+40axｙ+100aｙ²</v>
      </c>
      <c r="AA11" s="19" t="str">
        <f ca="1">TEXT(S11,"+0;-0;0")</f>
        <v>+5</v>
      </c>
      <c r="AB11" s="19" t="str">
        <f t="shared" ca="1" si="2"/>
        <v>+5</v>
      </c>
      <c r="AC11" s="19"/>
      <c r="AD11" s="19"/>
      <c r="AE11" s="19" t="str">
        <f ca="1">CONCATENATE(O11,P11,"(",Q11,AB11,Y11,")",R11)</f>
        <v>4a(x+5ｙ)²</v>
      </c>
    </row>
    <row r="12" spans="1:31" ht="22.5" customHeight="1" x14ac:dyDescent="0.15">
      <c r="A12" s="13"/>
      <c r="B12" s="14"/>
      <c r="C12" s="14"/>
      <c r="D12" s="13"/>
      <c r="E12" s="14"/>
      <c r="F12" s="15"/>
      <c r="G12" s="13"/>
      <c r="H12" s="14"/>
      <c r="L12" s="19" t="s">
        <v>2</v>
      </c>
      <c r="M12" s="19" t="s">
        <v>21</v>
      </c>
      <c r="N12" s="23">
        <v>9</v>
      </c>
      <c r="O12" s="19">
        <f ca="1">INT(RAND()*5+2)</f>
        <v>3</v>
      </c>
      <c r="P12" s="19">
        <f ca="1">O12^2</f>
        <v>9</v>
      </c>
      <c r="Q12" s="19" t="s">
        <v>3</v>
      </c>
      <c r="R12" s="19" t="s">
        <v>0</v>
      </c>
      <c r="S12" s="19">
        <f ca="1">INT(RAND()*6+1)*IF(RAND()&lt;0.5,-1,1)</f>
        <v>-3</v>
      </c>
      <c r="T12" s="19">
        <f ca="1">S12*(-1)</f>
        <v>3</v>
      </c>
      <c r="U12" s="19"/>
      <c r="V12" s="19"/>
      <c r="W12" s="19" t="str">
        <f ca="1">TEXT(S12*T12,"+0;-0;0")</f>
        <v>-9</v>
      </c>
      <c r="X12" s="19" t="str">
        <f t="shared" ca="1" si="1"/>
        <v>-9</v>
      </c>
      <c r="Y12" s="19" t="s">
        <v>29</v>
      </c>
      <c r="Z12" s="19" t="str">
        <f ca="1">CONCATENATE(P12,Q12,R12,X12,Y12,R12)</f>
        <v>9x²-9ｙ²</v>
      </c>
      <c r="AA12" s="19" t="str">
        <f ca="1">TEXT(IF(S12&gt;T12,S12,T12),"+0;-0;0")</f>
        <v>+3</v>
      </c>
      <c r="AB12" s="19" t="str">
        <f t="shared" ca="1" si="2"/>
        <v>+3</v>
      </c>
      <c r="AC12" s="19" t="str">
        <f ca="1">TEXT(IF(S12&gt;T12,T12,S12),"+0;-0;0")</f>
        <v>-3</v>
      </c>
      <c r="AD12" s="19" t="str">
        <f ca="1">IF(AC12="-1","-",IF(AC12="+1","+",AC12))</f>
        <v>-3</v>
      </c>
      <c r="AE12" s="19" t="str">
        <f ca="1">CONCATENATE("(",O12,Q12,AB12,Y12,")(",O12,Q12,AD12,Y12,")")</f>
        <v>(3x+3ｙ)(3x-3ｙ)</v>
      </c>
    </row>
    <row r="13" spans="1:31" ht="22.5" customHeight="1" x14ac:dyDescent="0.15">
      <c r="A13" s="13"/>
      <c r="B13" s="14"/>
      <c r="C13" s="14"/>
      <c r="D13" s="13"/>
      <c r="E13" s="14"/>
      <c r="F13" s="15"/>
      <c r="G13" s="13" t="s">
        <v>11</v>
      </c>
      <c r="H13" s="14" t="str">
        <f ca="1">VLOOKUP(M18,N4:AE13,18)</f>
        <v>-5a(x+4ｙ)(x-5ｙ)</v>
      </c>
      <c r="L13" s="19"/>
      <c r="M13" s="19" t="s">
        <v>34</v>
      </c>
      <c r="N13" s="19">
        <v>10</v>
      </c>
      <c r="O13" s="19">
        <f ca="1">INT(RAND()*5+2)</f>
        <v>5</v>
      </c>
      <c r="P13" s="19">
        <f ca="1">O13^2</f>
        <v>25</v>
      </c>
      <c r="Q13" s="19" t="s">
        <v>33</v>
      </c>
      <c r="R13" s="19" t="s">
        <v>0</v>
      </c>
      <c r="S13" s="19">
        <f ca="1">INT(RAND()*6+1)*IF(RAND()&lt;0.5,-1,1)</f>
        <v>4</v>
      </c>
      <c r="T13" s="19">
        <f ca="1">S13*(-1)</f>
        <v>-4</v>
      </c>
      <c r="U13" s="19"/>
      <c r="V13" s="19"/>
      <c r="W13" s="19" t="str">
        <f ca="1">TEXT(S13*T13,"+0;-0;0")</f>
        <v>-16</v>
      </c>
      <c r="X13" s="19" t="str">
        <f t="shared" ca="1" si="1"/>
        <v>-16</v>
      </c>
      <c r="Y13" s="19" t="s">
        <v>26</v>
      </c>
      <c r="Z13" s="19" t="str">
        <f ca="1">CONCATENATE(P13,Q13,R13,X13,Y13,R13)</f>
        <v>25ａ²-16ｂ²</v>
      </c>
      <c r="AA13" s="19" t="str">
        <f ca="1">TEXT(IF(S13&gt;T13,S13,T13),"+0;-0;0")</f>
        <v>+4</v>
      </c>
      <c r="AB13" s="19" t="str">
        <f t="shared" ca="1" si="2"/>
        <v>+4</v>
      </c>
      <c r="AC13" s="19" t="str">
        <f ca="1">TEXT(IF(S13&gt;T13,T13,S13),"+0;-0;0")</f>
        <v>-4</v>
      </c>
      <c r="AD13" s="19" t="str">
        <f ca="1">IF(AC13="-1","-",IF(AC13="+1","+",AC13))</f>
        <v>-4</v>
      </c>
      <c r="AE13" s="19" t="str">
        <f ca="1">CONCATENATE("(",O13,Q13,AB13,Y13,")(",O13,Q13,AD13,Y13,")")</f>
        <v>(5ａ+4ｂ)(5ａ-4ｂ)</v>
      </c>
    </row>
    <row r="14" spans="1:31" ht="22.5" customHeight="1" x14ac:dyDescent="0.15">
      <c r="A14" s="13"/>
      <c r="B14" s="14"/>
      <c r="C14" s="14"/>
      <c r="D14" s="13"/>
      <c r="E14" s="14"/>
      <c r="F14" s="15"/>
      <c r="G14" s="13"/>
      <c r="H14" s="14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22.5" customHeight="1" x14ac:dyDescent="0.15">
      <c r="A15" s="13"/>
      <c r="B15" s="14"/>
      <c r="C15" s="14"/>
      <c r="D15" s="13"/>
      <c r="E15" s="14"/>
      <c r="F15" s="15"/>
      <c r="G15" s="13"/>
      <c r="H15" s="14"/>
      <c r="L15" s="19">
        <f ca="1">RAND()</f>
        <v>0.23123697067563942</v>
      </c>
      <c r="M15" s="19">
        <f ca="1">RANK(L15,$L$15:$L$24)</f>
        <v>10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ht="22.5" customHeight="1" x14ac:dyDescent="0.15">
      <c r="A16" s="13"/>
      <c r="B16" s="14"/>
      <c r="C16" s="14"/>
      <c r="D16" s="13"/>
      <c r="E16" s="14"/>
      <c r="F16" s="15"/>
      <c r="G16" s="13"/>
      <c r="H16" s="14"/>
      <c r="L16" s="19">
        <f t="shared" ref="L16:L24" ca="1" si="6">RAND()</f>
        <v>0.38419408236726227</v>
      </c>
      <c r="M16" s="19">
        <f t="shared" ref="M16:M24" ca="1" si="7">RANK(L16,$L$15:$L$24)</f>
        <v>8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22.5" customHeight="1" x14ac:dyDescent="0.15">
      <c r="A17" s="13" t="s">
        <v>12</v>
      </c>
      <c r="B17" s="14" t="str">
        <f ca="1">VLOOKUP(M19,N4:Z13,13)</f>
        <v>ａ²+12ａｂ+36ｂ²</v>
      </c>
      <c r="C17" s="14"/>
      <c r="D17" s="13" t="s">
        <v>13</v>
      </c>
      <c r="E17" s="14" t="str">
        <f ca="1">VLOOKUP(M20,N4:Z13,13)</f>
        <v>25x²+20xｙ+4ｙ²</v>
      </c>
      <c r="F17" s="15"/>
      <c r="G17" s="13" t="s">
        <v>12</v>
      </c>
      <c r="H17" s="14" t="str">
        <f ca="1">VLOOKUP(M19,N4:AE13,18)</f>
        <v>(ａ+6ｂ)²</v>
      </c>
      <c r="L17" s="19">
        <f t="shared" ca="1" si="6"/>
        <v>0.9017499058206061</v>
      </c>
      <c r="M17" s="19">
        <f t="shared" ca="1" si="7"/>
        <v>1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22.5" customHeight="1" x14ac:dyDescent="0.15">
      <c r="A18" s="13"/>
      <c r="B18" s="14"/>
      <c r="C18" s="14"/>
      <c r="D18" s="13"/>
      <c r="E18" s="14"/>
      <c r="F18" s="15"/>
      <c r="G18" s="13"/>
      <c r="H18" s="14"/>
      <c r="L18" s="19">
        <f t="shared" ca="1" si="6"/>
        <v>0.7404988976558089</v>
      </c>
      <c r="M18" s="19">
        <f t="shared" ca="1" si="7"/>
        <v>4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22.5" customHeight="1" x14ac:dyDescent="0.15">
      <c r="A19" s="13"/>
      <c r="B19" s="14"/>
      <c r="C19" s="14"/>
      <c r="D19" s="13"/>
      <c r="E19" s="14"/>
      <c r="F19" s="15"/>
      <c r="G19" s="13" t="s">
        <v>13</v>
      </c>
      <c r="H19" s="14" t="str">
        <f ca="1">VLOOKUP(M20,N4:AE13,18)</f>
        <v>(5x+2ｙ)²</v>
      </c>
      <c r="L19" s="19">
        <f t="shared" ca="1" si="6"/>
        <v>0.63231353101015719</v>
      </c>
      <c r="M19" s="19">
        <f t="shared" ca="1" si="7"/>
        <v>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22.5" customHeight="1" x14ac:dyDescent="0.15">
      <c r="A20" s="13"/>
      <c r="B20" s="14"/>
      <c r="C20" s="14"/>
      <c r="D20" s="13"/>
      <c r="E20" s="14"/>
      <c r="F20" s="15"/>
      <c r="G20" s="13"/>
      <c r="H20" s="14"/>
      <c r="L20" s="19">
        <f t="shared" ca="1" si="6"/>
        <v>0.52052063839262996</v>
      </c>
      <c r="M20" s="19">
        <f t="shared" ca="1" si="7"/>
        <v>7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22.5" customHeight="1" x14ac:dyDescent="0.15">
      <c r="A21" s="13"/>
      <c r="B21" s="14"/>
      <c r="C21" s="14"/>
      <c r="D21" s="13"/>
      <c r="E21" s="14"/>
      <c r="F21" s="15"/>
      <c r="G21" s="13"/>
      <c r="H21" s="14"/>
      <c r="L21" s="19">
        <f t="shared" ca="1" si="6"/>
        <v>0.56781180983345536</v>
      </c>
      <c r="M21" s="19">
        <f t="shared" ca="1" si="7"/>
        <v>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ht="22.5" customHeight="1" x14ac:dyDescent="0.15">
      <c r="A22" s="13"/>
      <c r="B22" s="14"/>
      <c r="C22" s="14"/>
      <c r="D22" s="13"/>
      <c r="E22" s="14"/>
      <c r="F22" s="15"/>
      <c r="G22" s="13"/>
      <c r="H22" s="14"/>
      <c r="L22" s="19">
        <f t="shared" ca="1" si="6"/>
        <v>0.27425768489062929</v>
      </c>
      <c r="M22" s="19">
        <f t="shared" ca="1" si="7"/>
        <v>9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22.5" customHeight="1" x14ac:dyDescent="0.15">
      <c r="A23" s="13" t="s">
        <v>14</v>
      </c>
      <c r="B23" s="14" t="str">
        <f ca="1">VLOOKUP(M21,N4:Z13,13)</f>
        <v>x²+2xｙ+ｙ²</v>
      </c>
      <c r="C23" s="14"/>
      <c r="D23" s="13" t="s">
        <v>15</v>
      </c>
      <c r="E23" s="14" t="str">
        <f ca="1">VLOOKUP(M22,N4:Z13,13)</f>
        <v>9x²-9ｙ²</v>
      </c>
      <c r="F23" s="15"/>
      <c r="G23" s="13" t="s">
        <v>14</v>
      </c>
      <c r="H23" s="14" t="str">
        <f ca="1">VLOOKUP(M21,N4:AE13,18)</f>
        <v>(x+ｙ)²</v>
      </c>
      <c r="L23" s="19">
        <f t="shared" ca="1" si="6"/>
        <v>0.78448211745918861</v>
      </c>
      <c r="M23" s="19">
        <f t="shared" ca="1" si="7"/>
        <v>2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22.5" customHeight="1" x14ac:dyDescent="0.15">
      <c r="A24" s="13"/>
      <c r="B24" s="14"/>
      <c r="C24" s="14"/>
      <c r="D24" s="13"/>
      <c r="E24" s="14"/>
      <c r="F24" s="15"/>
      <c r="G24" s="13"/>
      <c r="H24" s="14"/>
      <c r="L24" s="19">
        <f t="shared" ca="1" si="6"/>
        <v>0.77435608981425252</v>
      </c>
      <c r="M24" s="19">
        <f t="shared" ca="1" si="7"/>
        <v>3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ht="22.5" customHeight="1" x14ac:dyDescent="0.15">
      <c r="A25" s="13"/>
      <c r="B25" s="14"/>
      <c r="C25" s="14"/>
      <c r="D25" s="13"/>
      <c r="E25" s="14"/>
      <c r="F25" s="15"/>
      <c r="G25" s="13" t="s">
        <v>15</v>
      </c>
      <c r="H25" s="14" t="str">
        <f ca="1">VLOOKUP(M22,N4:AE13,18)</f>
        <v>(3x+3ｙ)(3x-3ｙ)</v>
      </c>
    </row>
    <row r="26" spans="1:31" ht="22.5" customHeight="1" x14ac:dyDescent="0.15">
      <c r="A26" s="13"/>
      <c r="B26" s="14"/>
      <c r="C26" s="14"/>
      <c r="D26" s="13"/>
      <c r="E26" s="14"/>
      <c r="F26" s="15"/>
      <c r="G26" s="13"/>
      <c r="H26" s="14"/>
    </row>
    <row r="27" spans="1:31" ht="22.5" customHeight="1" x14ac:dyDescent="0.15">
      <c r="A27" s="13"/>
      <c r="B27" s="14"/>
      <c r="C27" s="14"/>
      <c r="D27" s="13"/>
      <c r="E27" s="14"/>
      <c r="F27" s="15"/>
      <c r="G27" s="13"/>
      <c r="H27" s="14"/>
    </row>
    <row r="28" spans="1:31" ht="22.5" customHeight="1" x14ac:dyDescent="0.15">
      <c r="A28" s="13"/>
      <c r="B28" s="14"/>
      <c r="C28" s="14"/>
      <c r="D28" s="13"/>
      <c r="E28" s="14"/>
      <c r="F28" s="15"/>
      <c r="G28" s="13"/>
      <c r="H28" s="14"/>
    </row>
    <row r="29" spans="1:31" ht="22.5" customHeight="1" x14ac:dyDescent="0.15">
      <c r="A29" s="13" t="s">
        <v>16</v>
      </c>
      <c r="B29" s="14" t="str">
        <f ca="1">VLOOKUP(M23,N4:Z13,13)</f>
        <v>ａ²+5ａｂ+6ｂ²</v>
      </c>
      <c r="C29" s="14"/>
      <c r="D29" s="13" t="s">
        <v>17</v>
      </c>
      <c r="E29" s="14" t="str">
        <f ca="1">VLOOKUP(M24,N4:Z13,13)</f>
        <v>9x²-9xｙ+2ｙ²</v>
      </c>
      <c r="F29" s="15"/>
      <c r="G29" s="13" t="s">
        <v>16</v>
      </c>
      <c r="H29" s="14" t="str">
        <f ca="1">VLOOKUP(M23,N4:AE13,18)</f>
        <v>(ａ+2ｂ)(ａ+3ｂ)</v>
      </c>
    </row>
    <row r="30" spans="1:31" ht="22.5" customHeight="1" x14ac:dyDescent="0.15">
      <c r="A30" s="13"/>
      <c r="B30" s="14"/>
      <c r="C30" s="14"/>
      <c r="D30" s="13"/>
      <c r="E30" s="14"/>
      <c r="F30" s="15"/>
      <c r="G30" s="14"/>
      <c r="H30" s="14"/>
    </row>
    <row r="31" spans="1:31" ht="22.5" customHeight="1" x14ac:dyDescent="0.15">
      <c r="A31" s="13"/>
      <c r="B31" s="14"/>
      <c r="C31" s="14"/>
      <c r="D31" s="13"/>
      <c r="E31" s="14"/>
      <c r="F31" s="15"/>
      <c r="G31" s="13" t="s">
        <v>17</v>
      </c>
      <c r="H31" s="14" t="str">
        <f ca="1">VLOOKUP(M24,N4:AE13,18)</f>
        <v>(3x-ｙ)(3x-2ｙ)</v>
      </c>
    </row>
    <row r="32" spans="1:31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mergeCells count="1">
    <mergeCell ref="O3:P3"/>
  </mergeCells>
  <phoneticPr fontId="1"/>
  <pageMargins left="0.7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2018-01-01T05:25:50Z</cp:lastPrinted>
  <dcterms:created xsi:type="dcterms:W3CDTF">2017-12-30T05:58:49Z</dcterms:created>
  <dcterms:modified xsi:type="dcterms:W3CDTF">2021-09-10T05:32:20Z</dcterms:modified>
</cp:coreProperties>
</file>