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20" windowWidth="16875" windowHeight="13035" activeTab="0"/>
  </bookViews>
  <sheets>
    <sheet name="立方体" sheetId="1" r:id="rId1"/>
    <sheet name="正8面体" sheetId="2" r:id="rId2"/>
    <sheet name="8面体の回転" sheetId="3" r:id="rId3"/>
  </sheets>
  <definedNames/>
  <calcPr fullCalcOnLoad="1"/>
</workbook>
</file>

<file path=xl/sharedStrings.xml><?xml version="1.0" encoding="utf-8"?>
<sst xmlns="http://schemas.openxmlformats.org/spreadsheetml/2006/main" count="157" uniqueCount="35">
  <si>
    <t>θ=</t>
  </si>
  <si>
    <t>φ=</t>
  </si>
  <si>
    <t>x1=</t>
  </si>
  <si>
    <t>x2=</t>
  </si>
  <si>
    <t>x3=</t>
  </si>
  <si>
    <t>x4=</t>
  </si>
  <si>
    <t>x5=</t>
  </si>
  <si>
    <t>x6=</t>
  </si>
  <si>
    <t>x7=</t>
  </si>
  <si>
    <t>x8=</t>
  </si>
  <si>
    <t>z1=</t>
  </si>
  <si>
    <t>z2=</t>
  </si>
  <si>
    <t>z3=</t>
  </si>
  <si>
    <t>z4=</t>
  </si>
  <si>
    <t>z5=</t>
  </si>
  <si>
    <t>z6=</t>
  </si>
  <si>
    <t>z7=</t>
  </si>
  <si>
    <t>z8=</t>
  </si>
  <si>
    <t>以下描画用</t>
  </si>
  <si>
    <t>θは立方体の軸方向の回転です</t>
  </si>
  <si>
    <t>φはx軸（横軸）方向の回転です</t>
  </si>
  <si>
    <t>rad</t>
  </si>
  <si>
    <t>θは8面体の軸方向の回転です</t>
  </si>
  <si>
    <t>正8面体は立方体より簡単です．点が少なく，座標の式も簡単だからです．加えて，一筆書きでかけるので，グラフの系列が一つですみます．立方体の場合は最低4本の折れ線が必要でした．</t>
  </si>
  <si>
    <t>解説↓</t>
  </si>
  <si>
    <t>移動前</t>
  </si>
  <si>
    <t>移動後</t>
  </si>
  <si>
    <t>y1＝</t>
  </si>
  <si>
    <t>y2＝</t>
  </si>
  <si>
    <t>y3＝</t>
  </si>
  <si>
    <t>y4＝</t>
  </si>
  <si>
    <t>y5＝</t>
  </si>
  <si>
    <t>y6＝</t>
  </si>
  <si>
    <t>前の二つのシートのマクロはアニメーションと言っても，初期状態を二つの回転で一次変換したもので，そのパラメータの値を変化させるものでした．このシートのマクロは直前の状態を回転させています．ですから回転を続けると誤差が蓄積しますが確認できるほどではありません．黄色の枠の中のデータを変えると，正八面体だけでなく，自由な八面体を動かすことができます．</t>
  </si>
  <si>
    <t>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</si>
</sst>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
    <font>
      <sz val="11"/>
      <name val="ＭＳ Ｐゴシック"/>
      <family val="3"/>
    </font>
    <font>
      <sz val="6"/>
      <name val="ＭＳ Ｐゴシック"/>
      <family val="3"/>
    </font>
    <font>
      <sz val="11.25"/>
      <name val="ＭＳ Ｐゴシック"/>
      <family val="3"/>
    </font>
    <font>
      <sz val="1.75"/>
      <name val="ＭＳ Ｐゴシック"/>
      <family val="3"/>
    </font>
    <font>
      <sz val="10.75"/>
      <name val="ＭＳ Ｐゴシック"/>
      <family val="3"/>
    </font>
  </fonts>
  <fills count="3">
    <fill>
      <patternFill/>
    </fill>
    <fill>
      <patternFill patternType="gray125"/>
    </fill>
    <fill>
      <patternFill patternType="solid">
        <fgColor indexed="43"/>
        <bgColor indexed="64"/>
      </patternFill>
    </fill>
  </fills>
  <borders count="10">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2" borderId="1" xfId="0" applyFill="1" applyBorder="1" applyAlignment="1">
      <alignment vertical="center"/>
    </xf>
    <xf numFmtId="0" fontId="0" fillId="2" borderId="2" xfId="0" applyFill="1" applyBorder="1" applyAlignment="1">
      <alignment vertical="center"/>
    </xf>
    <xf numFmtId="0" fontId="0" fillId="2" borderId="4" xfId="0" applyFill="1" applyBorder="1" applyAlignment="1">
      <alignment vertical="center"/>
    </xf>
    <xf numFmtId="0" fontId="0" fillId="2" borderId="0" xfId="0" applyFill="1" applyBorder="1" applyAlignment="1">
      <alignment vertical="center"/>
    </xf>
    <xf numFmtId="0" fontId="0" fillId="2" borderId="5" xfId="0" applyFill="1" applyBorder="1" applyAlignment="1">
      <alignment vertical="center"/>
    </xf>
    <xf numFmtId="0" fontId="0" fillId="2" borderId="6" xfId="0"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0" xfId="0" applyAlignment="1">
      <alignment horizontal="left" vertical="center" wrapText="1"/>
    </xf>
    <xf numFmtId="0" fontId="0" fillId="0" borderId="0" xfId="0"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
          <c:y val="0.01625"/>
          <c:w val="0.96025"/>
          <c:h val="0.962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'立方体'!$B$14:$B$17</c:f>
              <c:numCache>
                <c:ptCount val="4"/>
                <c:pt idx="0">
                  <c:v>1</c:v>
                </c:pt>
                <c:pt idx="1">
                  <c:v>-1</c:v>
                </c:pt>
                <c:pt idx="2">
                  <c:v>-1</c:v>
                </c:pt>
                <c:pt idx="3">
                  <c:v>1</c:v>
                </c:pt>
              </c:numCache>
            </c:numRef>
          </c:xVal>
          <c:yVal>
            <c:numRef>
              <c:f>'立方体'!$D$14:$D$17</c:f>
              <c:numCache>
                <c:ptCount val="4"/>
                <c:pt idx="0">
                  <c:v>1</c:v>
                </c:pt>
                <c:pt idx="1">
                  <c:v>1</c:v>
                </c:pt>
                <c:pt idx="2">
                  <c:v>1</c:v>
                </c:pt>
                <c:pt idx="3">
                  <c:v>1</c:v>
                </c:pt>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xVal>
            <c:numRef>
              <c:f>'立方体'!$B$19:$B$22</c:f>
              <c:numCache>
                <c:ptCount val="4"/>
                <c:pt idx="0">
                  <c:v>1</c:v>
                </c:pt>
                <c:pt idx="1">
                  <c:v>1</c:v>
                </c:pt>
                <c:pt idx="2">
                  <c:v>1</c:v>
                </c:pt>
                <c:pt idx="3">
                  <c:v>1</c:v>
                </c:pt>
              </c:numCache>
            </c:numRef>
          </c:xVal>
          <c:yVal>
            <c:numRef>
              <c:f>'立方体'!$D$19:$D$22</c:f>
              <c:numCache>
                <c:ptCount val="4"/>
                <c:pt idx="0">
                  <c:v>-1</c:v>
                </c:pt>
                <c:pt idx="1">
                  <c:v>1</c:v>
                </c:pt>
                <c:pt idx="2">
                  <c:v>1</c:v>
                </c:pt>
                <c:pt idx="3">
                  <c:v>-1</c:v>
                </c:pt>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xVal>
            <c:numRef>
              <c:f>'立方体'!$B$24:$B$27</c:f>
              <c:numCache>
                <c:ptCount val="4"/>
                <c:pt idx="0">
                  <c:v>-1</c:v>
                </c:pt>
                <c:pt idx="1">
                  <c:v>1</c:v>
                </c:pt>
                <c:pt idx="2">
                  <c:v>1</c:v>
                </c:pt>
                <c:pt idx="3">
                  <c:v>-1</c:v>
                </c:pt>
              </c:numCache>
            </c:numRef>
          </c:xVal>
          <c:yVal>
            <c:numRef>
              <c:f>'立方体'!$D$24:$D$27</c:f>
              <c:numCache>
                <c:ptCount val="4"/>
                <c:pt idx="0">
                  <c:v>-1</c:v>
                </c:pt>
                <c:pt idx="1">
                  <c:v>-1</c:v>
                </c:pt>
                <c:pt idx="2">
                  <c:v>-1</c:v>
                </c:pt>
                <c:pt idx="3">
                  <c:v>-1</c:v>
                </c:pt>
              </c:numCache>
            </c:numRef>
          </c:yVal>
          <c:smooth val="0"/>
        </c:ser>
        <c:ser>
          <c:idx val="3"/>
          <c:order val="3"/>
          <c:extLst>
            <c:ext xmlns:c14="http://schemas.microsoft.com/office/drawing/2007/8/2/chart" uri="{6F2FDCE9-48DA-4B69-8628-5D25D57E5C99}">
              <c14:invertSolidFillFmt>
                <c14:spPr>
                  <a:solidFill>
                    <a:srgbClr val="000000"/>
                  </a:solidFill>
                </c14:spPr>
              </c14:invertSolidFillFmt>
            </c:ext>
          </c:extLst>
          <c:xVal>
            <c:numRef>
              <c:f>'立方体'!$B$29:$B$32</c:f>
              <c:numCache>
                <c:ptCount val="4"/>
                <c:pt idx="0">
                  <c:v>-1</c:v>
                </c:pt>
                <c:pt idx="1">
                  <c:v>-1</c:v>
                </c:pt>
                <c:pt idx="2">
                  <c:v>-1</c:v>
                </c:pt>
                <c:pt idx="3">
                  <c:v>-1</c:v>
                </c:pt>
              </c:numCache>
            </c:numRef>
          </c:xVal>
          <c:yVal>
            <c:numRef>
              <c:f>'立方体'!$D$29:$D$32</c:f>
              <c:numCache>
                <c:ptCount val="4"/>
                <c:pt idx="0">
                  <c:v>1</c:v>
                </c:pt>
                <c:pt idx="1">
                  <c:v>-1</c:v>
                </c:pt>
                <c:pt idx="2">
                  <c:v>-1</c:v>
                </c:pt>
                <c:pt idx="3">
                  <c:v>1</c:v>
                </c:pt>
              </c:numCache>
            </c:numRef>
          </c:yVal>
          <c:smooth val="0"/>
        </c:ser>
        <c:axId val="14309636"/>
        <c:axId val="61677861"/>
      </c:scatterChart>
      <c:valAx>
        <c:axId val="14309636"/>
        <c:scaling>
          <c:orientation val="minMax"/>
          <c:max val="2"/>
          <c:min val="-2"/>
        </c:scaling>
        <c:axPos val="b"/>
        <c:delete val="0"/>
        <c:numFmt formatCode="General" sourceLinked="1"/>
        <c:majorTickMark val="in"/>
        <c:minorTickMark val="none"/>
        <c:tickLblPos val="nextTo"/>
        <c:crossAx val="61677861"/>
        <c:crosses val="autoZero"/>
        <c:crossBetween val="midCat"/>
        <c:dispUnits/>
        <c:majorUnit val="0.5"/>
        <c:minorUnit val="0.1"/>
      </c:valAx>
      <c:valAx>
        <c:axId val="61677861"/>
        <c:scaling>
          <c:orientation val="minMax"/>
          <c:max val="2"/>
          <c:min val="-2"/>
        </c:scaling>
        <c:axPos val="l"/>
        <c:delete val="0"/>
        <c:numFmt formatCode="General" sourceLinked="1"/>
        <c:majorTickMark val="in"/>
        <c:minorTickMark val="none"/>
        <c:tickLblPos val="nextTo"/>
        <c:crossAx val="14309636"/>
        <c:crosses val="autoZero"/>
        <c:crossBetween val="midCat"/>
        <c:dispUnits/>
        <c:majorUnit val="0.5"/>
        <c:minorUnit val="0.1"/>
      </c:valAx>
      <c:spPr>
        <a:solidFill>
          <a:srgbClr val="C0C0C0"/>
        </a:solidFill>
      </c:spPr>
    </c:plotArea>
    <c:plotVisOnly val="1"/>
    <c:dispBlanksAs val="gap"/>
    <c:showDLblsOverMax val="0"/>
  </c:chart>
  <c:spPr>
    <a:solidFill>
      <a:srgbClr val="FFFFFF"/>
    </a:solidFill>
  </c:spPr>
  <c:txPr>
    <a:bodyPr vert="horz" rot="0"/>
    <a:lstStyle/>
    <a:p>
      <a:pPr>
        <a:defRPr lang="en-US" cap="none" sz="1125"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1675"/>
          <c:w val="0.96225"/>
          <c:h val="0.9687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'正8面体'!$B$14:$B$26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'正8面体'!$D$14:$D$26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18229838"/>
        <c:axId val="29850815"/>
      </c:scatterChart>
      <c:valAx>
        <c:axId val="18229838"/>
        <c:scaling>
          <c:orientation val="minMax"/>
          <c:max val="2"/>
          <c:min val="-2"/>
        </c:scaling>
        <c:axPos val="b"/>
        <c:delete val="0"/>
        <c:numFmt formatCode="General" sourceLinked="1"/>
        <c:majorTickMark val="in"/>
        <c:minorTickMark val="none"/>
        <c:tickLblPos val="nextTo"/>
        <c:crossAx val="29850815"/>
        <c:crosses val="autoZero"/>
        <c:crossBetween val="midCat"/>
        <c:dispUnits/>
        <c:majorUnit val="0.5"/>
        <c:minorUnit val="0.1"/>
      </c:valAx>
      <c:valAx>
        <c:axId val="29850815"/>
        <c:scaling>
          <c:orientation val="minMax"/>
          <c:max val="2"/>
          <c:min val="-2"/>
        </c:scaling>
        <c:axPos val="l"/>
        <c:delete val="0"/>
        <c:numFmt formatCode="General" sourceLinked="1"/>
        <c:majorTickMark val="in"/>
        <c:minorTickMark val="none"/>
        <c:tickLblPos val="nextTo"/>
        <c:crossAx val="18229838"/>
        <c:crosses val="autoZero"/>
        <c:crossBetween val="midCat"/>
        <c:dispUnits/>
        <c:majorUnit val="0.5"/>
        <c:minorUnit val="0.1"/>
      </c:valAx>
      <c:spPr>
        <a:solidFill>
          <a:srgbClr val="C0C0C0"/>
        </a:solidFill>
      </c:spPr>
    </c:plotArea>
    <c:plotVisOnly val="1"/>
    <c:dispBlanksAs val="gap"/>
    <c:showDLblsOverMax val="0"/>
  </c:chart>
  <c:spPr>
    <a:solidFill>
      <a:srgbClr val="FFFFFF"/>
    </a:solidFill>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'正8面体'!$B$14:$B$26</c:f>
              <c:numCache>
                <c:ptCount val="13"/>
                <c:pt idx="0">
                  <c:v>-0.8906440315844856</c:v>
                </c:pt>
                <c:pt idx="1">
                  <c:v>0.4547012304831975</c:v>
                </c:pt>
                <c:pt idx="2">
                  <c:v>0</c:v>
                </c:pt>
                <c:pt idx="3">
                  <c:v>0.8906440315844856</c:v>
                </c:pt>
                <c:pt idx="4">
                  <c:v>0.4547012304831975</c:v>
                </c:pt>
                <c:pt idx="5">
                  <c:v>0</c:v>
                </c:pt>
                <c:pt idx="6">
                  <c:v>0.8906440315844856</c:v>
                </c:pt>
                <c:pt idx="7">
                  <c:v>-0.4547012304831975</c:v>
                </c:pt>
                <c:pt idx="8">
                  <c:v>0</c:v>
                </c:pt>
                <c:pt idx="9">
                  <c:v>-0.8906440315844856</c:v>
                </c:pt>
                <c:pt idx="10">
                  <c:v>0</c:v>
                </c:pt>
                <c:pt idx="11">
                  <c:v>-0.4547012304831975</c:v>
                </c:pt>
                <c:pt idx="12">
                  <c:v>-0.8906440315844856</c:v>
                </c:pt>
              </c:numCache>
            </c:numRef>
          </c:xVal>
          <c:yVal>
            <c:numRef>
              <c:f>'正8面体'!$D$14:$D$26</c:f>
              <c:numCache>
                <c:ptCount val="13"/>
                <c:pt idx="0">
                  <c:v>-0.4210453561509198</c:v>
                </c:pt>
                <c:pt idx="1">
                  <c:v>-0.824720736039526</c:v>
                </c:pt>
                <c:pt idx="2">
                  <c:v>0.3775665710972933</c:v>
                </c:pt>
                <c:pt idx="3">
                  <c:v>0.4210453561509198</c:v>
                </c:pt>
                <c:pt idx="4">
                  <c:v>-0.824720736039526</c:v>
                </c:pt>
                <c:pt idx="5">
                  <c:v>-0.3775665710972933</c:v>
                </c:pt>
                <c:pt idx="6">
                  <c:v>0.4210453561509198</c:v>
                </c:pt>
                <c:pt idx="7">
                  <c:v>0.824720736039526</c:v>
                </c:pt>
                <c:pt idx="8">
                  <c:v>-0.3775665710972933</c:v>
                </c:pt>
                <c:pt idx="9">
                  <c:v>-0.4210453561509198</c:v>
                </c:pt>
                <c:pt idx="10">
                  <c:v>0.3775665710972933</c:v>
                </c:pt>
                <c:pt idx="11">
                  <c:v>0.824720736039526</c:v>
                </c:pt>
                <c:pt idx="12">
                  <c:v>-0.4210453561509198</c:v>
                </c:pt>
              </c:numCache>
            </c:numRef>
          </c:yVal>
          <c:smooth val="0"/>
        </c:ser>
        <c:axId val="221880"/>
        <c:axId val="1996921"/>
      </c:scatterChart>
      <c:valAx>
        <c:axId val="221880"/>
        <c:scaling>
          <c:orientation val="minMax"/>
          <c:max val="2"/>
          <c:min val="-2"/>
        </c:scaling>
        <c:axPos val="b"/>
        <c:delete val="0"/>
        <c:numFmt formatCode="General" sourceLinked="1"/>
        <c:majorTickMark val="in"/>
        <c:minorTickMark val="none"/>
        <c:tickLblPos val="nextTo"/>
        <c:crossAx val="1996921"/>
        <c:crosses val="autoZero"/>
        <c:crossBetween val="midCat"/>
        <c:dispUnits/>
        <c:majorUnit val="0.5"/>
        <c:minorUnit val="0.1"/>
      </c:valAx>
      <c:valAx>
        <c:axId val="1996921"/>
        <c:scaling>
          <c:orientation val="minMax"/>
          <c:max val="2"/>
          <c:min val="-2"/>
        </c:scaling>
        <c:axPos val="l"/>
        <c:delete val="0"/>
        <c:numFmt formatCode="General" sourceLinked="1"/>
        <c:majorTickMark val="in"/>
        <c:minorTickMark val="none"/>
        <c:tickLblPos val="nextTo"/>
        <c:crossAx val="221880"/>
        <c:crosses val="autoZero"/>
        <c:crossBetween val="midCat"/>
        <c:dispUnits/>
        <c:majorUnit val="0.5"/>
        <c:minorUnit val="0.1"/>
      </c:valAx>
      <c:spPr>
        <a:solidFill>
          <a:srgbClr val="C0C0C0"/>
        </a:solidFill>
      </c:spPr>
    </c:plotArea>
    <c:plotVisOnly val="1"/>
    <c:dispBlanksAs val="gap"/>
    <c:showDLblsOverMax val="0"/>
  </c:chart>
  <c:spPr>
    <a:solidFill>
      <a:srgbClr val="FFFFFF"/>
    </a:solidFill>
  </c:spPr>
  <c:txPr>
    <a:bodyPr vert="horz" rot="0"/>
    <a:lstStyle/>
    <a:p>
      <a:pPr>
        <a:defRPr lang="en-US" cap="none" sz="175" b="0" i="0" u="none" baseline="0">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7"/>
          <c:y val="0.0175"/>
          <c:w val="0.96125"/>
          <c:h val="0.96725"/>
        </c:manualLayout>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'8面体の回転'!$B$14:$B$26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xVal>
          <c:yVal>
            <c:numRef>
              <c:f>'8面体の回転'!$D$14:$D$26</c:f>
              <c:numCach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yVal>
          <c:smooth val="0"/>
        </c:ser>
        <c:axId val="17972290"/>
        <c:axId val="27532883"/>
      </c:scatterChart>
      <c:valAx>
        <c:axId val="17972290"/>
        <c:scaling>
          <c:orientation val="minMax"/>
          <c:max val="2"/>
          <c:min val="-2"/>
        </c:scaling>
        <c:axPos val="b"/>
        <c:delete val="0"/>
        <c:numFmt formatCode="General" sourceLinked="1"/>
        <c:majorTickMark val="in"/>
        <c:minorTickMark val="none"/>
        <c:tickLblPos val="nextTo"/>
        <c:crossAx val="27532883"/>
        <c:crosses val="autoZero"/>
        <c:crossBetween val="midCat"/>
        <c:dispUnits/>
        <c:majorUnit val="0.5"/>
        <c:minorUnit val="0.1"/>
      </c:valAx>
      <c:valAx>
        <c:axId val="27532883"/>
        <c:scaling>
          <c:orientation val="minMax"/>
          <c:max val="2"/>
          <c:min val="-2"/>
        </c:scaling>
        <c:axPos val="l"/>
        <c:delete val="0"/>
        <c:numFmt formatCode="General" sourceLinked="1"/>
        <c:majorTickMark val="in"/>
        <c:minorTickMark val="none"/>
        <c:tickLblPos val="nextTo"/>
        <c:crossAx val="17972290"/>
        <c:crosses val="autoZero"/>
        <c:crossBetween val="midCat"/>
        <c:dispUnits/>
        <c:majorUnit val="0.5"/>
        <c:minorUnit val="0.1"/>
      </c:valAx>
      <c:spPr>
        <a:solidFill>
          <a:srgbClr val="C0C0C0"/>
        </a:solidFill>
      </c:spPr>
    </c:plotArea>
    <c:plotVisOnly val="1"/>
    <c:dispBlanksAs val="gap"/>
    <c:showDLblsOverMax val="0"/>
  </c:chart>
  <c:spPr>
    <a:solidFill>
      <a:srgbClr val="FFFFFF"/>
    </a:solidFill>
  </c:spPr>
  <c:txPr>
    <a:bodyPr vert="horz" rot="0"/>
    <a:lstStyle/>
    <a:p>
      <a:pPr>
        <a:defRPr lang="en-US" cap="none" sz="1075" b="0" i="0" u="none" baseline="0">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emf" /><Relationship Id="rId3" Type="http://schemas.openxmlformats.org/officeDocument/2006/relationships/image" Target="../media/image6.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 Id="rId7" Type="http://schemas.openxmlformats.org/officeDocument/2006/relationships/image" Target="../media/image12.e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image" Target="../media/image8.emf" /><Relationship Id="rId3" Type="http://schemas.openxmlformats.org/officeDocument/2006/relationships/image" Target="../media/image9.emf" /><Relationship Id="rId4" Type="http://schemas.openxmlformats.org/officeDocument/2006/relationships/image" Target="../media/image10.emf" /><Relationship Id="rId5" Type="http://schemas.openxmlformats.org/officeDocument/2006/relationships/image" Target="../media/image11.emf" /><Relationship Id="rId6" Type="http://schemas.openxmlformats.org/officeDocument/2006/relationships/image" Target="../media/image17.emf" /><Relationship Id="rId7"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image" Target="../media/image5.emf" /><Relationship Id="rId4" Type="http://schemas.openxmlformats.org/officeDocument/2006/relationships/image" Target="../media/image13.emf" /><Relationship Id="rId5" Type="http://schemas.openxmlformats.org/officeDocument/2006/relationships/image" Target="../media/image14.emf" /><Relationship Id="rId6" Type="http://schemas.openxmlformats.org/officeDocument/2006/relationships/image" Target="../media/image15.emf" /><Relationship Id="rId7" Type="http://schemas.openxmlformats.org/officeDocument/2006/relationships/image" Target="../media/image16.emf" /><Relationship Id="rId8"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390525</xdr:colOff>
      <xdr:row>8</xdr:row>
      <xdr:rowOff>142875</xdr:rowOff>
    </xdr:from>
    <xdr:to>
      <xdr:col>13</xdr:col>
      <xdr:colOff>238125</xdr:colOff>
      <xdr:row>43</xdr:row>
      <xdr:rowOff>66675</xdr:rowOff>
    </xdr:to>
    <xdr:graphicFrame>
      <xdr:nvGraphicFramePr>
        <xdr:cNvPr id="1" name="Chart 1"/>
        <xdr:cNvGraphicFramePr/>
      </xdr:nvGraphicFramePr>
      <xdr:xfrm>
        <a:off x="3171825" y="1514475"/>
        <a:ext cx="6019800" cy="592455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0</xdr:colOff>
      <xdr:row>3</xdr:row>
      <xdr:rowOff>0</xdr:rowOff>
    </xdr:from>
    <xdr:to>
      <xdr:col>6</xdr:col>
      <xdr:colOff>0</xdr:colOff>
      <xdr:row>5</xdr:row>
      <xdr:rowOff>0</xdr:rowOff>
    </xdr:to>
    <xdr:pic>
      <xdr:nvPicPr>
        <xdr:cNvPr id="2" name="CommandButton1"/>
        <xdr:cNvPicPr preferRelativeResize="1">
          <a:picLocks noChangeAspect="1"/>
        </xdr:cNvPicPr>
      </xdr:nvPicPr>
      <xdr:blipFill>
        <a:blip r:embed="rId2"/>
        <a:stretch>
          <a:fillRect/>
        </a:stretch>
      </xdr:blipFill>
      <xdr:spPr>
        <a:xfrm>
          <a:off x="3467100" y="514350"/>
          <a:ext cx="685800" cy="342900"/>
        </a:xfrm>
        <a:prstGeom prst="rect">
          <a:avLst/>
        </a:prstGeom>
        <a:noFill/>
        <a:ln w="9525" cmpd="sng">
          <a:noFill/>
        </a:ln>
      </xdr:spPr>
    </xdr:pic>
    <xdr:clientData/>
  </xdr:twoCellAnchor>
  <xdr:twoCellAnchor editAs="oneCell">
    <xdr:from>
      <xdr:col>7</xdr:col>
      <xdr:colOff>0</xdr:colOff>
      <xdr:row>3</xdr:row>
      <xdr:rowOff>0</xdr:rowOff>
    </xdr:from>
    <xdr:to>
      <xdr:col>8</xdr:col>
      <xdr:colOff>0</xdr:colOff>
      <xdr:row>5</xdr:row>
      <xdr:rowOff>0</xdr:rowOff>
    </xdr:to>
    <xdr:pic>
      <xdr:nvPicPr>
        <xdr:cNvPr id="3" name="CommandButton2"/>
        <xdr:cNvPicPr preferRelativeResize="1">
          <a:picLocks noChangeAspect="1"/>
        </xdr:cNvPicPr>
      </xdr:nvPicPr>
      <xdr:blipFill>
        <a:blip r:embed="rId3"/>
        <a:stretch>
          <a:fillRect/>
        </a:stretch>
      </xdr:blipFill>
      <xdr:spPr>
        <a:xfrm>
          <a:off x="4838700" y="514350"/>
          <a:ext cx="685800" cy="342900"/>
        </a:xfrm>
        <a:prstGeom prst="rect">
          <a:avLst/>
        </a:prstGeom>
        <a:noFill/>
        <a:ln w="9525" cmpd="sng">
          <a:noFill/>
        </a:ln>
      </xdr:spPr>
    </xdr:pic>
    <xdr:clientData/>
  </xdr:twoCellAnchor>
  <xdr:twoCellAnchor editAs="oneCell">
    <xdr:from>
      <xdr:col>6</xdr:col>
      <xdr:colOff>0</xdr:colOff>
      <xdr:row>1</xdr:row>
      <xdr:rowOff>28575</xdr:rowOff>
    </xdr:from>
    <xdr:to>
      <xdr:col>7</xdr:col>
      <xdr:colOff>0</xdr:colOff>
      <xdr:row>3</xdr:row>
      <xdr:rowOff>0</xdr:rowOff>
    </xdr:to>
    <xdr:pic>
      <xdr:nvPicPr>
        <xdr:cNvPr id="4" name="CommandButton3"/>
        <xdr:cNvPicPr preferRelativeResize="1">
          <a:picLocks noChangeAspect="1"/>
        </xdr:cNvPicPr>
      </xdr:nvPicPr>
      <xdr:blipFill>
        <a:blip r:embed="rId4"/>
        <a:stretch>
          <a:fillRect/>
        </a:stretch>
      </xdr:blipFill>
      <xdr:spPr>
        <a:xfrm>
          <a:off x="4152900" y="200025"/>
          <a:ext cx="685800" cy="314325"/>
        </a:xfrm>
        <a:prstGeom prst="rect">
          <a:avLst/>
        </a:prstGeom>
        <a:noFill/>
        <a:ln w="9525" cmpd="sng">
          <a:noFill/>
        </a:ln>
      </xdr:spPr>
    </xdr:pic>
    <xdr:clientData/>
  </xdr:twoCellAnchor>
  <xdr:twoCellAnchor editAs="oneCell">
    <xdr:from>
      <xdr:col>6</xdr:col>
      <xdr:colOff>0</xdr:colOff>
      <xdr:row>5</xdr:row>
      <xdr:rowOff>19050</xdr:rowOff>
    </xdr:from>
    <xdr:to>
      <xdr:col>7</xdr:col>
      <xdr:colOff>0</xdr:colOff>
      <xdr:row>7</xdr:row>
      <xdr:rowOff>0</xdr:rowOff>
    </xdr:to>
    <xdr:pic>
      <xdr:nvPicPr>
        <xdr:cNvPr id="5" name="CommandButton4"/>
        <xdr:cNvPicPr preferRelativeResize="1">
          <a:picLocks noChangeAspect="1"/>
        </xdr:cNvPicPr>
      </xdr:nvPicPr>
      <xdr:blipFill>
        <a:blip r:embed="rId5"/>
        <a:stretch>
          <a:fillRect/>
        </a:stretch>
      </xdr:blipFill>
      <xdr:spPr>
        <a:xfrm>
          <a:off x="4152900" y="876300"/>
          <a:ext cx="685800" cy="323850"/>
        </a:xfrm>
        <a:prstGeom prst="rect">
          <a:avLst/>
        </a:prstGeom>
        <a:noFill/>
        <a:ln w="9525" cmpd="sng">
          <a:noFill/>
        </a:ln>
      </xdr:spPr>
    </xdr:pic>
    <xdr:clientData/>
  </xdr:twoCellAnchor>
  <xdr:twoCellAnchor editAs="oneCell">
    <xdr:from>
      <xdr:col>11</xdr:col>
      <xdr:colOff>0</xdr:colOff>
      <xdr:row>1</xdr:row>
      <xdr:rowOff>9525</xdr:rowOff>
    </xdr:from>
    <xdr:to>
      <xdr:col>13</xdr:col>
      <xdr:colOff>0</xdr:colOff>
      <xdr:row>3</xdr:row>
      <xdr:rowOff>0</xdr:rowOff>
    </xdr:to>
    <xdr:pic>
      <xdr:nvPicPr>
        <xdr:cNvPr id="6" name="CommandButton5"/>
        <xdr:cNvPicPr preferRelativeResize="1">
          <a:picLocks noChangeAspect="1"/>
        </xdr:cNvPicPr>
      </xdr:nvPicPr>
      <xdr:blipFill>
        <a:blip r:embed="rId6"/>
        <a:stretch>
          <a:fillRect/>
        </a:stretch>
      </xdr:blipFill>
      <xdr:spPr>
        <a:xfrm>
          <a:off x="7581900" y="180975"/>
          <a:ext cx="1371600" cy="333375"/>
        </a:xfrm>
        <a:prstGeom prst="rect">
          <a:avLst/>
        </a:prstGeom>
        <a:noFill/>
        <a:ln w="9525" cmpd="sng">
          <a:noFill/>
        </a:ln>
      </xdr:spPr>
    </xdr:pic>
    <xdr:clientData/>
  </xdr:twoCellAnchor>
  <xdr:twoCellAnchor editAs="oneCell">
    <xdr:from>
      <xdr:col>11</xdr:col>
      <xdr:colOff>0</xdr:colOff>
      <xdr:row>5</xdr:row>
      <xdr:rowOff>0</xdr:rowOff>
    </xdr:from>
    <xdr:to>
      <xdr:col>13</xdr:col>
      <xdr:colOff>0</xdr:colOff>
      <xdr:row>7</xdr:row>
      <xdr:rowOff>0</xdr:rowOff>
    </xdr:to>
    <xdr:pic>
      <xdr:nvPicPr>
        <xdr:cNvPr id="7" name="CommandButton6"/>
        <xdr:cNvPicPr preferRelativeResize="1">
          <a:picLocks noChangeAspect="1"/>
        </xdr:cNvPicPr>
      </xdr:nvPicPr>
      <xdr:blipFill>
        <a:blip r:embed="rId7"/>
        <a:stretch>
          <a:fillRect/>
        </a:stretch>
      </xdr:blipFill>
      <xdr:spPr>
        <a:xfrm>
          <a:off x="7581900" y="857250"/>
          <a:ext cx="1371600"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8</xdr:row>
      <xdr:rowOff>142875</xdr:rowOff>
    </xdr:from>
    <xdr:to>
      <xdr:col>13</xdr:col>
      <xdr:colOff>152400</xdr:colOff>
      <xdr:row>42</xdr:row>
      <xdr:rowOff>104775</xdr:rowOff>
    </xdr:to>
    <xdr:graphicFrame>
      <xdr:nvGraphicFramePr>
        <xdr:cNvPr id="1" name="Chart 9"/>
        <xdr:cNvGraphicFramePr/>
      </xdr:nvGraphicFramePr>
      <xdr:xfrm>
        <a:off x="3228975" y="1514475"/>
        <a:ext cx="5876925" cy="5791200"/>
      </xdr:xfrm>
      <a:graphic>
        <a:graphicData uri="http://schemas.openxmlformats.org/drawingml/2006/chart">
          <c:chart xmlns:c="http://schemas.openxmlformats.org/drawingml/2006/chart" r:id="rId1"/>
        </a:graphicData>
      </a:graphic>
    </xdr:graphicFrame>
    <xdr:clientData/>
  </xdr:twoCellAnchor>
  <xdr:twoCellAnchor editAs="oneCell">
    <xdr:from>
      <xdr:col>5</xdr:col>
      <xdr:colOff>0</xdr:colOff>
      <xdr:row>3</xdr:row>
      <xdr:rowOff>0</xdr:rowOff>
    </xdr:from>
    <xdr:to>
      <xdr:col>6</xdr:col>
      <xdr:colOff>0</xdr:colOff>
      <xdr:row>5</xdr:row>
      <xdr:rowOff>0</xdr:rowOff>
    </xdr:to>
    <xdr:pic>
      <xdr:nvPicPr>
        <xdr:cNvPr id="2" name="CommandButton1"/>
        <xdr:cNvPicPr preferRelativeResize="1">
          <a:picLocks noChangeAspect="1"/>
        </xdr:cNvPicPr>
      </xdr:nvPicPr>
      <xdr:blipFill>
        <a:blip r:embed="rId2"/>
        <a:stretch>
          <a:fillRect/>
        </a:stretch>
      </xdr:blipFill>
      <xdr:spPr>
        <a:xfrm>
          <a:off x="3467100" y="514350"/>
          <a:ext cx="685800" cy="342900"/>
        </a:xfrm>
        <a:prstGeom prst="rect">
          <a:avLst/>
        </a:prstGeom>
        <a:noFill/>
        <a:ln w="9525" cmpd="sng">
          <a:noFill/>
        </a:ln>
      </xdr:spPr>
    </xdr:pic>
    <xdr:clientData/>
  </xdr:twoCellAnchor>
  <xdr:twoCellAnchor editAs="oneCell">
    <xdr:from>
      <xdr:col>7</xdr:col>
      <xdr:colOff>0</xdr:colOff>
      <xdr:row>3</xdr:row>
      <xdr:rowOff>0</xdr:rowOff>
    </xdr:from>
    <xdr:to>
      <xdr:col>8</xdr:col>
      <xdr:colOff>0</xdr:colOff>
      <xdr:row>5</xdr:row>
      <xdr:rowOff>0</xdr:rowOff>
    </xdr:to>
    <xdr:pic>
      <xdr:nvPicPr>
        <xdr:cNvPr id="3" name="CommandButton2"/>
        <xdr:cNvPicPr preferRelativeResize="1">
          <a:picLocks noChangeAspect="1"/>
        </xdr:cNvPicPr>
      </xdr:nvPicPr>
      <xdr:blipFill>
        <a:blip r:embed="rId3"/>
        <a:stretch>
          <a:fillRect/>
        </a:stretch>
      </xdr:blipFill>
      <xdr:spPr>
        <a:xfrm>
          <a:off x="4838700" y="514350"/>
          <a:ext cx="685800" cy="342900"/>
        </a:xfrm>
        <a:prstGeom prst="rect">
          <a:avLst/>
        </a:prstGeom>
        <a:noFill/>
        <a:ln w="9525" cmpd="sng">
          <a:noFill/>
        </a:ln>
      </xdr:spPr>
    </xdr:pic>
    <xdr:clientData/>
  </xdr:twoCellAnchor>
  <xdr:twoCellAnchor editAs="oneCell">
    <xdr:from>
      <xdr:col>6</xdr:col>
      <xdr:colOff>0</xdr:colOff>
      <xdr:row>1</xdr:row>
      <xdr:rowOff>28575</xdr:rowOff>
    </xdr:from>
    <xdr:to>
      <xdr:col>7</xdr:col>
      <xdr:colOff>0</xdr:colOff>
      <xdr:row>3</xdr:row>
      <xdr:rowOff>0</xdr:rowOff>
    </xdr:to>
    <xdr:pic>
      <xdr:nvPicPr>
        <xdr:cNvPr id="4" name="CommandButton3"/>
        <xdr:cNvPicPr preferRelativeResize="1">
          <a:picLocks noChangeAspect="1"/>
        </xdr:cNvPicPr>
      </xdr:nvPicPr>
      <xdr:blipFill>
        <a:blip r:embed="rId4"/>
        <a:stretch>
          <a:fillRect/>
        </a:stretch>
      </xdr:blipFill>
      <xdr:spPr>
        <a:xfrm>
          <a:off x="4152900" y="200025"/>
          <a:ext cx="685800" cy="314325"/>
        </a:xfrm>
        <a:prstGeom prst="rect">
          <a:avLst/>
        </a:prstGeom>
        <a:noFill/>
        <a:ln w="9525" cmpd="sng">
          <a:noFill/>
        </a:ln>
      </xdr:spPr>
    </xdr:pic>
    <xdr:clientData/>
  </xdr:twoCellAnchor>
  <xdr:twoCellAnchor editAs="oneCell">
    <xdr:from>
      <xdr:col>6</xdr:col>
      <xdr:colOff>0</xdr:colOff>
      <xdr:row>5</xdr:row>
      <xdr:rowOff>19050</xdr:rowOff>
    </xdr:from>
    <xdr:to>
      <xdr:col>7</xdr:col>
      <xdr:colOff>0</xdr:colOff>
      <xdr:row>7</xdr:row>
      <xdr:rowOff>0</xdr:rowOff>
    </xdr:to>
    <xdr:pic>
      <xdr:nvPicPr>
        <xdr:cNvPr id="5" name="CommandButton4"/>
        <xdr:cNvPicPr preferRelativeResize="1">
          <a:picLocks noChangeAspect="1"/>
        </xdr:cNvPicPr>
      </xdr:nvPicPr>
      <xdr:blipFill>
        <a:blip r:embed="rId5"/>
        <a:stretch>
          <a:fillRect/>
        </a:stretch>
      </xdr:blipFill>
      <xdr:spPr>
        <a:xfrm>
          <a:off x="4152900" y="876300"/>
          <a:ext cx="685800" cy="323850"/>
        </a:xfrm>
        <a:prstGeom prst="rect">
          <a:avLst/>
        </a:prstGeom>
        <a:noFill/>
        <a:ln w="9525" cmpd="sng">
          <a:noFill/>
        </a:ln>
      </xdr:spPr>
    </xdr:pic>
    <xdr:clientData/>
  </xdr:twoCellAnchor>
  <xdr:twoCellAnchor editAs="oneCell">
    <xdr:from>
      <xdr:col>11</xdr:col>
      <xdr:colOff>0</xdr:colOff>
      <xdr:row>1</xdr:row>
      <xdr:rowOff>9525</xdr:rowOff>
    </xdr:from>
    <xdr:to>
      <xdr:col>13</xdr:col>
      <xdr:colOff>0</xdr:colOff>
      <xdr:row>3</xdr:row>
      <xdr:rowOff>0</xdr:rowOff>
    </xdr:to>
    <xdr:pic>
      <xdr:nvPicPr>
        <xdr:cNvPr id="6" name="CommandButton5"/>
        <xdr:cNvPicPr preferRelativeResize="1">
          <a:picLocks noChangeAspect="1"/>
        </xdr:cNvPicPr>
      </xdr:nvPicPr>
      <xdr:blipFill>
        <a:blip r:embed="rId6"/>
        <a:stretch>
          <a:fillRect/>
        </a:stretch>
      </xdr:blipFill>
      <xdr:spPr>
        <a:xfrm>
          <a:off x="7581900" y="180975"/>
          <a:ext cx="1371600" cy="333375"/>
        </a:xfrm>
        <a:prstGeom prst="rect">
          <a:avLst/>
        </a:prstGeom>
        <a:noFill/>
        <a:ln w="9525" cmpd="sng">
          <a:noFill/>
        </a:ln>
      </xdr:spPr>
    </xdr:pic>
    <xdr:clientData/>
  </xdr:twoCellAnchor>
  <xdr:twoCellAnchor editAs="oneCell">
    <xdr:from>
      <xdr:col>11</xdr:col>
      <xdr:colOff>0</xdr:colOff>
      <xdr:row>5</xdr:row>
      <xdr:rowOff>0</xdr:rowOff>
    </xdr:from>
    <xdr:to>
      <xdr:col>13</xdr:col>
      <xdr:colOff>0</xdr:colOff>
      <xdr:row>7</xdr:row>
      <xdr:rowOff>0</xdr:rowOff>
    </xdr:to>
    <xdr:pic>
      <xdr:nvPicPr>
        <xdr:cNvPr id="7" name="CommandButton6"/>
        <xdr:cNvPicPr preferRelativeResize="1">
          <a:picLocks noChangeAspect="1"/>
        </xdr:cNvPicPr>
      </xdr:nvPicPr>
      <xdr:blipFill>
        <a:blip r:embed="rId7"/>
        <a:stretch>
          <a:fillRect/>
        </a:stretch>
      </xdr:blipFill>
      <xdr:spPr>
        <a:xfrm>
          <a:off x="7581900" y="857250"/>
          <a:ext cx="137160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333375</xdr:colOff>
      <xdr:row>0</xdr:row>
      <xdr:rowOff>0</xdr:rowOff>
    </xdr:from>
    <xdr:to>
      <xdr:col>15</xdr:col>
      <xdr:colOff>342900</xdr:colOff>
      <xdr:row>0</xdr:row>
      <xdr:rowOff>0</xdr:rowOff>
    </xdr:to>
    <xdr:graphicFrame>
      <xdr:nvGraphicFramePr>
        <xdr:cNvPr id="1" name="Chart 1"/>
        <xdr:cNvGraphicFramePr/>
      </xdr:nvGraphicFramePr>
      <xdr:xfrm>
        <a:off x="2362200" y="0"/>
        <a:ext cx="6772275" cy="0"/>
      </xdr:xfrm>
      <a:graphic>
        <a:graphicData uri="http://schemas.openxmlformats.org/drawingml/2006/chart">
          <c:chart xmlns:c="http://schemas.openxmlformats.org/drawingml/2006/chart" r:id="rId1"/>
        </a:graphicData>
      </a:graphic>
    </xdr:graphicFrame>
    <xdr:clientData/>
  </xdr:twoCellAnchor>
  <xdr:twoCellAnchor>
    <xdr:from>
      <xdr:col>6</xdr:col>
      <xdr:colOff>438150</xdr:colOff>
      <xdr:row>9</xdr:row>
      <xdr:rowOff>161925</xdr:rowOff>
    </xdr:from>
    <xdr:to>
      <xdr:col>15</xdr:col>
      <xdr:colOff>476250</xdr:colOff>
      <xdr:row>42</xdr:row>
      <xdr:rowOff>38100</xdr:rowOff>
    </xdr:to>
    <xdr:graphicFrame>
      <xdr:nvGraphicFramePr>
        <xdr:cNvPr id="2" name="Chart 2"/>
        <xdr:cNvGraphicFramePr/>
      </xdr:nvGraphicFramePr>
      <xdr:xfrm>
        <a:off x="3590925" y="1704975"/>
        <a:ext cx="5676900" cy="5534025"/>
      </xdr:xfrm>
      <a:graphic>
        <a:graphicData uri="http://schemas.openxmlformats.org/drawingml/2006/chart">
          <c:chart xmlns:c="http://schemas.openxmlformats.org/drawingml/2006/chart" r:id="rId2"/>
        </a:graphicData>
      </a:graphic>
    </xdr:graphicFrame>
    <xdr:clientData/>
  </xdr:twoCellAnchor>
  <xdr:twoCellAnchor editAs="oneCell">
    <xdr:from>
      <xdr:col>10</xdr:col>
      <xdr:colOff>0</xdr:colOff>
      <xdr:row>3</xdr:row>
      <xdr:rowOff>0</xdr:rowOff>
    </xdr:from>
    <xdr:to>
      <xdr:col>11</xdr:col>
      <xdr:colOff>0</xdr:colOff>
      <xdr:row>5</xdr:row>
      <xdr:rowOff>0</xdr:rowOff>
    </xdr:to>
    <xdr:pic>
      <xdr:nvPicPr>
        <xdr:cNvPr id="3" name="CommandButton1"/>
        <xdr:cNvPicPr preferRelativeResize="1">
          <a:picLocks noChangeAspect="1"/>
        </xdr:cNvPicPr>
      </xdr:nvPicPr>
      <xdr:blipFill>
        <a:blip r:embed="rId3"/>
        <a:stretch>
          <a:fillRect/>
        </a:stretch>
      </xdr:blipFill>
      <xdr:spPr>
        <a:xfrm>
          <a:off x="5362575" y="514350"/>
          <a:ext cx="685800" cy="342900"/>
        </a:xfrm>
        <a:prstGeom prst="rect">
          <a:avLst/>
        </a:prstGeom>
        <a:noFill/>
        <a:ln w="9525" cmpd="sng">
          <a:noFill/>
        </a:ln>
      </xdr:spPr>
    </xdr:pic>
    <xdr:clientData/>
  </xdr:twoCellAnchor>
  <xdr:twoCellAnchor editAs="oneCell">
    <xdr:from>
      <xdr:col>12</xdr:col>
      <xdr:colOff>0</xdr:colOff>
      <xdr:row>3</xdr:row>
      <xdr:rowOff>0</xdr:rowOff>
    </xdr:from>
    <xdr:to>
      <xdr:col>13</xdr:col>
      <xdr:colOff>0</xdr:colOff>
      <xdr:row>5</xdr:row>
      <xdr:rowOff>0</xdr:rowOff>
    </xdr:to>
    <xdr:pic>
      <xdr:nvPicPr>
        <xdr:cNvPr id="4" name="CommandButton2"/>
        <xdr:cNvPicPr preferRelativeResize="1">
          <a:picLocks noChangeAspect="1"/>
        </xdr:cNvPicPr>
      </xdr:nvPicPr>
      <xdr:blipFill>
        <a:blip r:embed="rId4"/>
        <a:stretch>
          <a:fillRect/>
        </a:stretch>
      </xdr:blipFill>
      <xdr:spPr>
        <a:xfrm>
          <a:off x="6734175" y="514350"/>
          <a:ext cx="685800" cy="342900"/>
        </a:xfrm>
        <a:prstGeom prst="rect">
          <a:avLst/>
        </a:prstGeom>
        <a:noFill/>
        <a:ln w="9525" cmpd="sng">
          <a:noFill/>
        </a:ln>
      </xdr:spPr>
    </xdr:pic>
    <xdr:clientData/>
  </xdr:twoCellAnchor>
  <xdr:twoCellAnchor editAs="oneCell">
    <xdr:from>
      <xdr:col>11</xdr:col>
      <xdr:colOff>0</xdr:colOff>
      <xdr:row>1</xdr:row>
      <xdr:rowOff>28575</xdr:rowOff>
    </xdr:from>
    <xdr:to>
      <xdr:col>12</xdr:col>
      <xdr:colOff>0</xdr:colOff>
      <xdr:row>3</xdr:row>
      <xdr:rowOff>0</xdr:rowOff>
    </xdr:to>
    <xdr:pic>
      <xdr:nvPicPr>
        <xdr:cNvPr id="5" name="CommandButton3"/>
        <xdr:cNvPicPr preferRelativeResize="1">
          <a:picLocks noChangeAspect="1"/>
        </xdr:cNvPicPr>
      </xdr:nvPicPr>
      <xdr:blipFill>
        <a:blip r:embed="rId5"/>
        <a:stretch>
          <a:fillRect/>
        </a:stretch>
      </xdr:blipFill>
      <xdr:spPr>
        <a:xfrm>
          <a:off x="6048375" y="200025"/>
          <a:ext cx="685800" cy="314325"/>
        </a:xfrm>
        <a:prstGeom prst="rect">
          <a:avLst/>
        </a:prstGeom>
        <a:noFill/>
        <a:ln w="9525" cmpd="sng">
          <a:noFill/>
        </a:ln>
      </xdr:spPr>
    </xdr:pic>
    <xdr:clientData/>
  </xdr:twoCellAnchor>
  <xdr:twoCellAnchor editAs="oneCell">
    <xdr:from>
      <xdr:col>11</xdr:col>
      <xdr:colOff>0</xdr:colOff>
      <xdr:row>5</xdr:row>
      <xdr:rowOff>19050</xdr:rowOff>
    </xdr:from>
    <xdr:to>
      <xdr:col>12</xdr:col>
      <xdr:colOff>0</xdr:colOff>
      <xdr:row>7</xdr:row>
      <xdr:rowOff>0</xdr:rowOff>
    </xdr:to>
    <xdr:pic>
      <xdr:nvPicPr>
        <xdr:cNvPr id="6" name="CommandButton4"/>
        <xdr:cNvPicPr preferRelativeResize="1">
          <a:picLocks noChangeAspect="1"/>
        </xdr:cNvPicPr>
      </xdr:nvPicPr>
      <xdr:blipFill>
        <a:blip r:embed="rId6"/>
        <a:stretch>
          <a:fillRect/>
        </a:stretch>
      </xdr:blipFill>
      <xdr:spPr>
        <a:xfrm>
          <a:off x="6048375" y="876300"/>
          <a:ext cx="685800" cy="323850"/>
        </a:xfrm>
        <a:prstGeom prst="rect">
          <a:avLst/>
        </a:prstGeom>
        <a:noFill/>
        <a:ln w="9525" cmpd="sng">
          <a:noFill/>
        </a:ln>
      </xdr:spPr>
    </xdr:pic>
    <xdr:clientData/>
  </xdr:twoCellAnchor>
  <xdr:twoCellAnchor editAs="oneCell">
    <xdr:from>
      <xdr:col>13</xdr:col>
      <xdr:colOff>0</xdr:colOff>
      <xdr:row>1</xdr:row>
      <xdr:rowOff>9525</xdr:rowOff>
    </xdr:from>
    <xdr:to>
      <xdr:col>15</xdr:col>
      <xdr:colOff>0</xdr:colOff>
      <xdr:row>3</xdr:row>
      <xdr:rowOff>0</xdr:rowOff>
    </xdr:to>
    <xdr:pic>
      <xdr:nvPicPr>
        <xdr:cNvPr id="7" name="CommandButton5"/>
        <xdr:cNvPicPr preferRelativeResize="1">
          <a:picLocks noChangeAspect="1"/>
        </xdr:cNvPicPr>
      </xdr:nvPicPr>
      <xdr:blipFill>
        <a:blip r:embed="rId7"/>
        <a:stretch>
          <a:fillRect/>
        </a:stretch>
      </xdr:blipFill>
      <xdr:spPr>
        <a:xfrm>
          <a:off x="7419975" y="180975"/>
          <a:ext cx="1371600" cy="333375"/>
        </a:xfrm>
        <a:prstGeom prst="rect">
          <a:avLst/>
        </a:prstGeom>
        <a:noFill/>
        <a:ln w="9525" cmpd="sng">
          <a:noFill/>
        </a:ln>
      </xdr:spPr>
    </xdr:pic>
    <xdr:clientData/>
  </xdr:twoCellAnchor>
  <xdr:twoCellAnchor editAs="oneCell">
    <xdr:from>
      <xdr:col>13</xdr:col>
      <xdr:colOff>0</xdr:colOff>
      <xdr:row>5</xdr:row>
      <xdr:rowOff>0</xdr:rowOff>
    </xdr:from>
    <xdr:to>
      <xdr:col>15</xdr:col>
      <xdr:colOff>0</xdr:colOff>
      <xdr:row>7</xdr:row>
      <xdr:rowOff>0</xdr:rowOff>
    </xdr:to>
    <xdr:pic>
      <xdr:nvPicPr>
        <xdr:cNvPr id="8" name="CommandButton6"/>
        <xdr:cNvPicPr preferRelativeResize="1">
          <a:picLocks noChangeAspect="1"/>
        </xdr:cNvPicPr>
      </xdr:nvPicPr>
      <xdr:blipFill>
        <a:blip r:embed="rId8"/>
        <a:stretch>
          <a:fillRect/>
        </a:stretch>
      </xdr:blipFill>
      <xdr:spPr>
        <a:xfrm>
          <a:off x="7419975" y="857250"/>
          <a:ext cx="137160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codeName="Sheet1"/>
  <dimension ref="A1:D36"/>
  <sheetViews>
    <sheetView tabSelected="1" workbookViewId="0" topLeftCell="A1">
      <selection activeCell="B3" sqref="B3"/>
    </sheetView>
  </sheetViews>
  <sheetFormatPr defaultColWidth="9.00390625" defaultRowHeight="13.5"/>
  <cols>
    <col min="1" max="1" width="4.375" style="0" bestFit="1" customWidth="1"/>
    <col min="2" max="2" width="13.875" style="0" bestFit="1" customWidth="1"/>
    <col min="3" max="3" width="4.375" style="0" bestFit="1" customWidth="1"/>
    <col min="4" max="4" width="13.875" style="0" bestFit="1" customWidth="1"/>
  </cols>
  <sheetData>
    <row r="1" spans="1:3" ht="13.5">
      <c r="A1" t="s">
        <v>0</v>
      </c>
      <c r="B1">
        <v>0</v>
      </c>
      <c r="C1" t="s">
        <v>21</v>
      </c>
    </row>
    <row r="2" spans="1:3" ht="13.5">
      <c r="A2" t="s">
        <v>1</v>
      </c>
      <c r="B2">
        <v>0</v>
      </c>
      <c r="C2" t="s">
        <v>21</v>
      </c>
    </row>
    <row r="4" spans="1:4" ht="13.5">
      <c r="A4" t="s">
        <v>2</v>
      </c>
      <c r="B4">
        <f>COS(B$1)-SIN(B$1)</f>
        <v>1</v>
      </c>
      <c r="C4" t="s">
        <v>10</v>
      </c>
      <c r="D4">
        <f>SIN(B$1)*SIN(B$2)+COS(B$1)*SIN(B$2)+COS(B$2)</f>
        <v>1</v>
      </c>
    </row>
    <row r="5" spans="1:4" ht="13.5">
      <c r="A5" t="s">
        <v>3</v>
      </c>
      <c r="B5">
        <f>-COS(B$1)-SIN(B$1)</f>
        <v>-1</v>
      </c>
      <c r="C5" t="s">
        <v>11</v>
      </c>
      <c r="D5">
        <f>-SIN(B$1)*SIN(B$2)+COS(B$1)*SIN(B$2)+COS(B$2)</f>
        <v>1</v>
      </c>
    </row>
    <row r="6" spans="1:4" ht="13.5">
      <c r="A6" t="s">
        <v>4</v>
      </c>
      <c r="B6">
        <f>-COS(B$1)+SIN(B$1)</f>
        <v>-1</v>
      </c>
      <c r="C6" t="s">
        <v>12</v>
      </c>
      <c r="D6">
        <f>-SIN(B$1)*SIN(B$2)-COS(B$1)*SIN(B$2)+COS(B$2)</f>
        <v>1</v>
      </c>
    </row>
    <row r="7" spans="1:4" ht="13.5">
      <c r="A7" t="s">
        <v>5</v>
      </c>
      <c r="B7">
        <f>COS(B$1)+SIN(B$1)</f>
        <v>1</v>
      </c>
      <c r="C7" t="s">
        <v>13</v>
      </c>
      <c r="D7">
        <f>SIN(B$1)*SIN(B$2)-COS(B$1)*SIN(B$2)+COS(B$2)</f>
        <v>1</v>
      </c>
    </row>
    <row r="8" spans="1:4" ht="13.5">
      <c r="A8" t="s">
        <v>6</v>
      </c>
      <c r="B8">
        <f>COS(B$1)-SIN(B$1)</f>
        <v>1</v>
      </c>
      <c r="C8" t="s">
        <v>14</v>
      </c>
      <c r="D8">
        <f>SIN(B$1)*SIN(B$2)+COS(B$1)*SIN(B$2)+-COS(B$2)</f>
        <v>-1</v>
      </c>
    </row>
    <row r="9" spans="1:4" ht="13.5">
      <c r="A9" t="s">
        <v>7</v>
      </c>
      <c r="B9">
        <f>-COS(B$1)-SIN(B$1)</f>
        <v>-1</v>
      </c>
      <c r="C9" t="s">
        <v>15</v>
      </c>
      <c r="D9">
        <f>-SIN(B$1)*SIN(B$2)+COS(B$1)*SIN(B$2)-COS(B$2)</f>
        <v>-1</v>
      </c>
    </row>
    <row r="10" spans="1:4" ht="13.5">
      <c r="A10" t="s">
        <v>8</v>
      </c>
      <c r="B10">
        <f>-COS(B$1)+SIN(B$1)</f>
        <v>-1</v>
      </c>
      <c r="C10" t="s">
        <v>16</v>
      </c>
      <c r="D10">
        <f>-SIN(B$1)*SIN(B$2)-COS(B$1)*SIN(B$2)-COS(B$2)</f>
        <v>-1</v>
      </c>
    </row>
    <row r="11" spans="1:4" ht="13.5">
      <c r="A11" t="s">
        <v>9</v>
      </c>
      <c r="B11">
        <f>COS(B$1)+SIN(B$1)</f>
        <v>1</v>
      </c>
      <c r="C11" t="s">
        <v>17</v>
      </c>
      <c r="D11">
        <f>SIN(B$1)*SIN(B$2)-COS(B$1)*SIN(B$2)-COS(B$2)</f>
        <v>-1</v>
      </c>
    </row>
    <row r="13" ht="13.5">
      <c r="B13" s="1" t="s">
        <v>18</v>
      </c>
    </row>
    <row r="14" spans="1:4" ht="13.5">
      <c r="A14" t="s">
        <v>2</v>
      </c>
      <c r="B14">
        <f>COS(B$1)-SIN(B$1)</f>
        <v>1</v>
      </c>
      <c r="C14" t="s">
        <v>10</v>
      </c>
      <c r="D14">
        <f>SIN(B$1)*SIN(B$2)+COS(B$1)*SIN(B$2)+COS(B$2)</f>
        <v>1</v>
      </c>
    </row>
    <row r="15" spans="1:4" ht="13.5">
      <c r="A15" t="s">
        <v>3</v>
      </c>
      <c r="B15">
        <f>-COS(B$1)-SIN(B$1)</f>
        <v>-1</v>
      </c>
      <c r="C15" t="s">
        <v>11</v>
      </c>
      <c r="D15">
        <f>-SIN(B$1)*SIN(B$2)+COS(B$1)*SIN(B$2)+COS(B$2)</f>
        <v>1</v>
      </c>
    </row>
    <row r="16" spans="1:4" ht="13.5">
      <c r="A16" t="s">
        <v>4</v>
      </c>
      <c r="B16">
        <f>-COS(B$1)+SIN(B$1)</f>
        <v>-1</v>
      </c>
      <c r="C16" t="s">
        <v>12</v>
      </c>
      <c r="D16">
        <f>-SIN(B$1)*SIN(B$2)-COS(B$1)*SIN(B$2)+COS(B$2)</f>
        <v>1</v>
      </c>
    </row>
    <row r="17" spans="1:4" ht="13.5">
      <c r="A17" t="s">
        <v>5</v>
      </c>
      <c r="B17">
        <f>COS(B$1)+SIN(B$1)</f>
        <v>1</v>
      </c>
      <c r="C17" t="s">
        <v>13</v>
      </c>
      <c r="D17">
        <f>SIN(B$1)*SIN(B$2)-COS(B$1)*SIN(B$2)+COS(B$2)</f>
        <v>1</v>
      </c>
    </row>
    <row r="19" spans="1:4" ht="13.5">
      <c r="A19" t="s">
        <v>6</v>
      </c>
      <c r="B19">
        <f>COS(B$1)-SIN(B$1)</f>
        <v>1</v>
      </c>
      <c r="C19" t="s">
        <v>14</v>
      </c>
      <c r="D19">
        <f>SIN(B$1)*SIN(B$2)+COS(B$1)*SIN(B$2)+-COS(B$2)</f>
        <v>-1</v>
      </c>
    </row>
    <row r="20" spans="1:4" ht="13.5">
      <c r="A20" t="s">
        <v>2</v>
      </c>
      <c r="B20">
        <f>COS(B$1)-SIN(B$1)</f>
        <v>1</v>
      </c>
      <c r="C20" t="s">
        <v>10</v>
      </c>
      <c r="D20">
        <f>SIN(B$1)*SIN(B$2)+COS(B$1)*SIN(B$2)+COS(B$2)</f>
        <v>1</v>
      </c>
    </row>
    <row r="21" spans="1:4" ht="13.5">
      <c r="A21" t="s">
        <v>5</v>
      </c>
      <c r="B21">
        <f>COS(B$1)+SIN(B$1)</f>
        <v>1</v>
      </c>
      <c r="C21" t="s">
        <v>13</v>
      </c>
      <c r="D21">
        <f>SIN(B$1)*SIN(B$2)-COS(B$1)*SIN(B$2)+COS(B$2)</f>
        <v>1</v>
      </c>
    </row>
    <row r="22" spans="1:4" ht="13.5">
      <c r="A22" t="s">
        <v>9</v>
      </c>
      <c r="B22">
        <f>COS(B$1)+SIN(B$1)</f>
        <v>1</v>
      </c>
      <c r="C22" t="s">
        <v>17</v>
      </c>
      <c r="D22">
        <f>SIN(B$1)*SIN(B$2)-COS(B$1)*SIN(B$2)-COS(B$2)</f>
        <v>-1</v>
      </c>
    </row>
    <row r="24" spans="1:4" ht="13.5">
      <c r="A24" t="s">
        <v>7</v>
      </c>
      <c r="B24">
        <f>-COS(B$1)-SIN(B$1)</f>
        <v>-1</v>
      </c>
      <c r="C24" t="s">
        <v>15</v>
      </c>
      <c r="D24">
        <f>-SIN(B$1)*SIN(B$2)+COS(B$1)*SIN(B$2)-COS(B$2)</f>
        <v>-1</v>
      </c>
    </row>
    <row r="25" spans="1:4" ht="13.5">
      <c r="A25" t="s">
        <v>6</v>
      </c>
      <c r="B25">
        <f>COS(B$1)-SIN(B$1)</f>
        <v>1</v>
      </c>
      <c r="C25" t="s">
        <v>14</v>
      </c>
      <c r="D25">
        <f>SIN(B$1)*SIN(B$2)+COS(B$1)*SIN(B$2)+-COS(B$2)</f>
        <v>-1</v>
      </c>
    </row>
    <row r="26" spans="1:4" ht="13.5">
      <c r="A26" t="s">
        <v>9</v>
      </c>
      <c r="B26">
        <f>COS(B$1)+SIN(B$1)</f>
        <v>1</v>
      </c>
      <c r="C26" t="s">
        <v>17</v>
      </c>
      <c r="D26">
        <f>SIN(B$1)*SIN(B$2)-COS(B$1)*SIN(B$2)-COS(B$2)</f>
        <v>-1</v>
      </c>
    </row>
    <row r="27" spans="1:4" ht="13.5">
      <c r="A27" t="s">
        <v>8</v>
      </c>
      <c r="B27">
        <f>-COS(B$1)+SIN(B$1)</f>
        <v>-1</v>
      </c>
      <c r="C27" t="s">
        <v>16</v>
      </c>
      <c r="D27">
        <f>-SIN(B$1)*SIN(B$2)-COS(B$1)*SIN(B$2)-COS(B$2)</f>
        <v>-1</v>
      </c>
    </row>
    <row r="29" spans="1:4" ht="13.5">
      <c r="A29" t="s">
        <v>3</v>
      </c>
      <c r="B29">
        <f>-COS(B$1)-SIN(B$1)</f>
        <v>-1</v>
      </c>
      <c r="C29" t="s">
        <v>11</v>
      </c>
      <c r="D29">
        <f>-SIN(B$1)*SIN(B$2)+COS(B$1)*SIN(B$2)+COS(B$2)</f>
        <v>1</v>
      </c>
    </row>
    <row r="30" spans="1:4" ht="13.5">
      <c r="A30" t="s">
        <v>7</v>
      </c>
      <c r="B30">
        <f>-COS(B$1)-SIN(B$1)</f>
        <v>-1</v>
      </c>
      <c r="C30" t="s">
        <v>15</v>
      </c>
      <c r="D30">
        <f>-SIN(B$1)*SIN(B$2)+COS(B$1)*SIN(B$2)-COS(B$2)</f>
        <v>-1</v>
      </c>
    </row>
    <row r="31" spans="1:4" ht="13.5">
      <c r="A31" t="s">
        <v>8</v>
      </c>
      <c r="B31">
        <f>-COS(B$1)+SIN(B$1)</f>
        <v>-1</v>
      </c>
      <c r="C31" t="s">
        <v>16</v>
      </c>
      <c r="D31">
        <f>-SIN(B$1)*SIN(B$2)-COS(B$1)*SIN(B$2)-COS(B$2)</f>
        <v>-1</v>
      </c>
    </row>
    <row r="32" spans="1:4" ht="13.5">
      <c r="A32" t="s">
        <v>4</v>
      </c>
      <c r="B32">
        <f>-COS(B$1)+SIN(B$1)</f>
        <v>-1</v>
      </c>
      <c r="C32" t="s">
        <v>12</v>
      </c>
      <c r="D32">
        <f>-SIN(B$1)*SIN(B$2)-COS(B$1)*SIN(B$2)+COS(B$2)</f>
        <v>1</v>
      </c>
    </row>
    <row r="35" ht="13.5">
      <c r="A35" t="s">
        <v>19</v>
      </c>
    </row>
    <row r="36" ht="13.5">
      <c r="A36" t="s">
        <v>20</v>
      </c>
    </row>
  </sheetData>
  <printOptions/>
  <pageMargins left="0.75" right="0.75" top="1" bottom="1" header="0.512" footer="0.512"/>
  <pageSetup orientation="portrait" paperSize="9"/>
  <drawing r:id="rId1"/>
</worksheet>
</file>

<file path=xl/worksheets/sheet2.xml><?xml version="1.0" encoding="utf-8"?>
<worksheet xmlns="http://schemas.openxmlformats.org/spreadsheetml/2006/main" xmlns:r="http://schemas.openxmlformats.org/officeDocument/2006/relationships">
  <sheetPr codeName="Sheet2"/>
  <dimension ref="A1:G46"/>
  <sheetViews>
    <sheetView workbookViewId="0" topLeftCell="A1">
      <selection activeCell="N30" sqref="N30"/>
    </sheetView>
  </sheetViews>
  <sheetFormatPr defaultColWidth="9.00390625" defaultRowHeight="13.5"/>
  <cols>
    <col min="1" max="1" width="4.375" style="0" bestFit="1" customWidth="1"/>
    <col min="2" max="2" width="13.875" style="0" bestFit="1" customWidth="1"/>
    <col min="3" max="3" width="4.375" style="0" bestFit="1" customWidth="1"/>
    <col min="4" max="4" width="13.875" style="0" bestFit="1" customWidth="1"/>
  </cols>
  <sheetData>
    <row r="1" spans="1:3" ht="13.5">
      <c r="A1" t="s">
        <v>0</v>
      </c>
      <c r="B1">
        <v>0</v>
      </c>
      <c r="C1" t="s">
        <v>21</v>
      </c>
    </row>
    <row r="2" spans="1:3" ht="13.5">
      <c r="A2" t="s">
        <v>1</v>
      </c>
      <c r="B2">
        <v>0</v>
      </c>
      <c r="C2" t="s">
        <v>21</v>
      </c>
    </row>
    <row r="4" spans="1:4" ht="13.5">
      <c r="A4" t="s">
        <v>2</v>
      </c>
      <c r="B4">
        <f>COS(B$1)</f>
        <v>1</v>
      </c>
      <c r="C4" t="s">
        <v>10</v>
      </c>
      <c r="D4">
        <f>SIN(B$1)*SIN(B$2)</f>
        <v>0</v>
      </c>
    </row>
    <row r="5" spans="1:4" ht="13.5">
      <c r="A5" t="s">
        <v>3</v>
      </c>
      <c r="B5">
        <f>-COS(B$1)</f>
        <v>-1</v>
      </c>
      <c r="C5" t="s">
        <v>11</v>
      </c>
      <c r="D5">
        <f>-SIN(B$1)*SIN(B$2)</f>
        <v>0</v>
      </c>
    </row>
    <row r="6" spans="1:4" ht="13.5">
      <c r="A6" t="s">
        <v>4</v>
      </c>
      <c r="B6">
        <f>-SIN(B$1)</f>
        <v>0</v>
      </c>
      <c r="C6" t="s">
        <v>12</v>
      </c>
      <c r="D6">
        <f>COS(B$1)*SIN(B$2)</f>
        <v>0</v>
      </c>
    </row>
    <row r="7" spans="1:4" ht="13.5">
      <c r="A7" t="s">
        <v>5</v>
      </c>
      <c r="B7">
        <f>SIN(B$1)</f>
        <v>0</v>
      </c>
      <c r="C7" t="s">
        <v>13</v>
      </c>
      <c r="D7">
        <f>-COS(B$1)*SIN(B$2)</f>
        <v>0</v>
      </c>
    </row>
    <row r="8" spans="1:4" ht="13.5">
      <c r="A8" t="s">
        <v>6</v>
      </c>
      <c r="B8">
        <v>0</v>
      </c>
      <c r="C8" t="s">
        <v>14</v>
      </c>
      <c r="D8">
        <f>COS(B$2)</f>
        <v>1</v>
      </c>
    </row>
    <row r="9" spans="1:4" ht="13.5">
      <c r="A9" t="s">
        <v>7</v>
      </c>
      <c r="B9">
        <v>0</v>
      </c>
      <c r="C9" t="s">
        <v>15</v>
      </c>
      <c r="D9">
        <f>-COS(B$2)</f>
        <v>-1</v>
      </c>
    </row>
    <row r="13" ht="13.5">
      <c r="B13" s="1" t="s">
        <v>18</v>
      </c>
    </row>
    <row r="14" spans="1:4" ht="13.5">
      <c r="A14" t="s">
        <v>2</v>
      </c>
      <c r="B14">
        <f>COS(B$1)</f>
        <v>1</v>
      </c>
      <c r="C14" t="s">
        <v>10</v>
      </c>
      <c r="D14">
        <f>SIN(B$1)*SIN(B$2)</f>
        <v>0</v>
      </c>
    </row>
    <row r="15" spans="1:4" ht="13.5">
      <c r="A15" t="s">
        <v>4</v>
      </c>
      <c r="B15">
        <f>-SIN(B$1)</f>
        <v>0</v>
      </c>
      <c r="C15" t="s">
        <v>12</v>
      </c>
      <c r="D15">
        <f>COS(B$1)*SIN(B$2)</f>
        <v>0</v>
      </c>
    </row>
    <row r="16" spans="1:4" ht="13.5">
      <c r="A16" t="s">
        <v>6</v>
      </c>
      <c r="B16">
        <v>0</v>
      </c>
      <c r="C16" t="s">
        <v>14</v>
      </c>
      <c r="D16">
        <f>COS(B$2)</f>
        <v>1</v>
      </c>
    </row>
    <row r="17" spans="1:4" ht="13.5">
      <c r="A17" t="s">
        <v>3</v>
      </c>
      <c r="B17">
        <f>-COS(B$1)</f>
        <v>-1</v>
      </c>
      <c r="C17" t="s">
        <v>11</v>
      </c>
      <c r="D17">
        <f>-SIN(B$1)*SIN(B$2)</f>
        <v>0</v>
      </c>
    </row>
    <row r="18" spans="1:4" ht="13.5">
      <c r="A18" t="s">
        <v>4</v>
      </c>
      <c r="B18">
        <f>-SIN(B$1)</f>
        <v>0</v>
      </c>
      <c r="C18" t="s">
        <v>12</v>
      </c>
      <c r="D18">
        <f>COS(B$1)*SIN(B$2)</f>
        <v>0</v>
      </c>
    </row>
    <row r="19" spans="1:4" ht="13.5">
      <c r="A19" t="s">
        <v>7</v>
      </c>
      <c r="B19">
        <v>0</v>
      </c>
      <c r="C19" t="s">
        <v>15</v>
      </c>
      <c r="D19">
        <f>-COS(B$2)</f>
        <v>-1</v>
      </c>
    </row>
    <row r="20" spans="1:4" ht="13.5">
      <c r="A20" t="s">
        <v>3</v>
      </c>
      <c r="B20">
        <f>-COS(B$1)</f>
        <v>-1</v>
      </c>
      <c r="C20" t="s">
        <v>11</v>
      </c>
      <c r="D20">
        <f>-SIN(B$1)*SIN(B$2)</f>
        <v>0</v>
      </c>
    </row>
    <row r="21" spans="1:4" ht="13.5">
      <c r="A21" t="s">
        <v>5</v>
      </c>
      <c r="B21">
        <f>SIN(B$1)</f>
        <v>0</v>
      </c>
      <c r="C21" t="s">
        <v>13</v>
      </c>
      <c r="D21">
        <f>-COS(B$1)*SIN(B$2)</f>
        <v>0</v>
      </c>
    </row>
    <row r="22" spans="1:4" ht="13.5">
      <c r="A22" t="s">
        <v>7</v>
      </c>
      <c r="B22">
        <v>0</v>
      </c>
      <c r="C22" t="s">
        <v>15</v>
      </c>
      <c r="D22">
        <f>-COS(B$2)</f>
        <v>-1</v>
      </c>
    </row>
    <row r="23" spans="1:4" ht="13.5">
      <c r="A23" t="s">
        <v>2</v>
      </c>
      <c r="B23">
        <f>COS(B$1)</f>
        <v>1</v>
      </c>
      <c r="C23" t="s">
        <v>10</v>
      </c>
      <c r="D23">
        <f>SIN(B$1)*SIN(B$2)</f>
        <v>0</v>
      </c>
    </row>
    <row r="24" spans="1:4" ht="13.5">
      <c r="A24" t="s">
        <v>6</v>
      </c>
      <c r="B24">
        <v>0</v>
      </c>
      <c r="C24" t="s">
        <v>14</v>
      </c>
      <c r="D24">
        <f>COS(B$2)</f>
        <v>1</v>
      </c>
    </row>
    <row r="25" spans="1:4" ht="13.5">
      <c r="A25" t="s">
        <v>5</v>
      </c>
      <c r="B25">
        <f>SIN(B$1)</f>
        <v>0</v>
      </c>
      <c r="C25" t="s">
        <v>13</v>
      </c>
      <c r="D25">
        <f>-COS(B$1)*SIN(B$2)</f>
        <v>0</v>
      </c>
    </row>
    <row r="26" spans="1:4" ht="13.5">
      <c r="A26" t="s">
        <v>2</v>
      </c>
      <c r="B26">
        <f>COS(B$1)</f>
        <v>1</v>
      </c>
      <c r="C26" t="s">
        <v>10</v>
      </c>
      <c r="D26">
        <f>SIN(B$1)*SIN(B$2)</f>
        <v>0</v>
      </c>
    </row>
    <row r="28" spans="5:7" ht="13.5">
      <c r="E28">
        <f>COS(E$1)</f>
        <v>1</v>
      </c>
      <c r="F28" t="s">
        <v>10</v>
      </c>
      <c r="G28">
        <f>SIN(E$1)*SIN(E$2)</f>
        <v>0</v>
      </c>
    </row>
    <row r="29" ht="13.5">
      <c r="A29" t="s">
        <v>22</v>
      </c>
    </row>
    <row r="30" ht="13.5">
      <c r="A30" t="s">
        <v>20</v>
      </c>
    </row>
    <row r="32" ht="13.5">
      <c r="B32" t="s">
        <v>24</v>
      </c>
    </row>
    <row r="34" spans="1:4" ht="13.5">
      <c r="A34" s="16" t="s">
        <v>23</v>
      </c>
      <c r="B34" s="16"/>
      <c r="C34" s="16"/>
      <c r="D34" s="16"/>
    </row>
    <row r="35" spans="1:4" ht="13.5">
      <c r="A35" s="16"/>
      <c r="B35" s="16"/>
      <c r="C35" s="16"/>
      <c r="D35" s="16"/>
    </row>
    <row r="36" spans="1:4" ht="13.5">
      <c r="A36" s="16"/>
      <c r="B36" s="16"/>
      <c r="C36" s="16"/>
      <c r="D36" s="16"/>
    </row>
    <row r="37" spans="1:4" ht="13.5">
      <c r="A37" s="16"/>
      <c r="B37" s="16"/>
      <c r="C37" s="16"/>
      <c r="D37" s="16"/>
    </row>
    <row r="38" spans="1:4" ht="13.5">
      <c r="A38" s="16"/>
      <c r="B38" s="16"/>
      <c r="C38" s="16"/>
      <c r="D38" s="16"/>
    </row>
    <row r="39" spans="1:4" ht="13.5">
      <c r="A39" s="16"/>
      <c r="B39" s="16"/>
      <c r="C39" s="16"/>
      <c r="D39" s="16"/>
    </row>
    <row r="40" spans="1:4" ht="13.5">
      <c r="A40" s="16"/>
      <c r="B40" s="16"/>
      <c r="C40" s="16"/>
      <c r="D40" s="16"/>
    </row>
    <row r="41" spans="1:4" ht="13.5">
      <c r="A41" s="16"/>
      <c r="B41" s="16"/>
      <c r="C41" s="16"/>
      <c r="D41" s="16"/>
    </row>
    <row r="42" spans="1:4" ht="13.5">
      <c r="A42" s="16"/>
      <c r="B42" s="16"/>
      <c r="C42" s="16"/>
      <c r="D42" s="16"/>
    </row>
    <row r="43" spans="1:4" ht="13.5">
      <c r="A43" s="16"/>
      <c r="B43" s="16"/>
      <c r="C43" s="16"/>
      <c r="D43" s="16"/>
    </row>
    <row r="46" ht="13.5">
      <c r="F46" s="2"/>
    </row>
  </sheetData>
  <mergeCells count="1">
    <mergeCell ref="A34:D43"/>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sheetPr codeName="Sheet3"/>
  <dimension ref="A1:Q43"/>
  <sheetViews>
    <sheetView workbookViewId="0" topLeftCell="A1">
      <selection activeCell="G42" sqref="G42"/>
    </sheetView>
  </sheetViews>
  <sheetFormatPr defaultColWidth="9.00390625" defaultRowHeight="13.5"/>
  <cols>
    <col min="1" max="1" width="4.375" style="0" bestFit="1" customWidth="1"/>
    <col min="2" max="2" width="9.25390625" style="0" customWidth="1"/>
    <col min="3" max="3" width="4.375" style="0" bestFit="1" customWidth="1"/>
    <col min="4" max="4" width="8.625" style="0" customWidth="1"/>
    <col min="5" max="5" width="4.375" style="0" bestFit="1" customWidth="1"/>
    <col min="6" max="6" width="10.375" style="0" customWidth="1"/>
    <col min="10" max="10" width="2.00390625" style="0" customWidth="1"/>
  </cols>
  <sheetData>
    <row r="1" spans="1:3" ht="13.5">
      <c r="A1" t="s">
        <v>0</v>
      </c>
      <c r="B1">
        <v>0</v>
      </c>
      <c r="C1" t="s">
        <v>21</v>
      </c>
    </row>
    <row r="2" spans="1:3" ht="13.5">
      <c r="A2" t="s">
        <v>1</v>
      </c>
      <c r="B2">
        <v>0</v>
      </c>
      <c r="C2" t="s">
        <v>21</v>
      </c>
    </row>
    <row r="3" spans="2:7" ht="13.5">
      <c r="B3" t="s">
        <v>25</v>
      </c>
      <c r="G3" t="s">
        <v>26</v>
      </c>
    </row>
    <row r="4" spans="1:10" ht="13.5">
      <c r="A4" s="7" t="s">
        <v>2</v>
      </c>
      <c r="B4" s="8">
        <v>1</v>
      </c>
      <c r="C4" s="8" t="s">
        <v>27</v>
      </c>
      <c r="D4" s="8">
        <v>0</v>
      </c>
      <c r="E4" s="8" t="s">
        <v>10</v>
      </c>
      <c r="F4" s="8">
        <v>0</v>
      </c>
      <c r="G4" s="3">
        <f aca="true" t="shared" si="0" ref="G4:G9">COS(B$1)*B4-SIN(B$1)*D4</f>
        <v>1</v>
      </c>
      <c r="H4" s="4">
        <f aca="true" t="shared" si="1" ref="H4:H9">SIN(B$1)*COS(B$2)*B4+COS(B$1)*COS(B$2)*D4-SIN(B$2)*F4</f>
        <v>0</v>
      </c>
      <c r="I4" s="5">
        <f>SIN(B$1)*SIN(B$2)*B4+COS(B$1)*SIN(B$2)*D4+COS(B$2)*F4</f>
        <v>0</v>
      </c>
      <c r="J4" s="6"/>
    </row>
    <row r="5" spans="1:10" ht="13.5">
      <c r="A5" s="9" t="s">
        <v>3</v>
      </c>
      <c r="B5" s="10">
        <v>-1</v>
      </c>
      <c r="C5" s="10" t="s">
        <v>28</v>
      </c>
      <c r="D5" s="10">
        <v>0</v>
      </c>
      <c r="E5" s="10" t="s">
        <v>11</v>
      </c>
      <c r="F5" s="10">
        <v>0</v>
      </c>
      <c r="G5" s="3">
        <f t="shared" si="0"/>
        <v>-1</v>
      </c>
      <c r="H5" s="4">
        <f t="shared" si="1"/>
        <v>0</v>
      </c>
      <c r="I5" s="5">
        <f>SIN(B$1)*SIN(B$2)*B5+COS(B$1)*SIN(B$2)*D5+COS(B$2)*F5</f>
        <v>0</v>
      </c>
      <c r="J5" s="6"/>
    </row>
    <row r="6" spans="1:10" ht="13.5">
      <c r="A6" s="9" t="s">
        <v>4</v>
      </c>
      <c r="B6" s="10">
        <v>0</v>
      </c>
      <c r="C6" s="10" t="s">
        <v>29</v>
      </c>
      <c r="D6" s="10">
        <v>1</v>
      </c>
      <c r="E6" s="10" t="s">
        <v>12</v>
      </c>
      <c r="F6" s="10">
        <v>0</v>
      </c>
      <c r="G6" s="3">
        <f t="shared" si="0"/>
        <v>0</v>
      </c>
      <c r="H6" s="4">
        <f t="shared" si="1"/>
        <v>1</v>
      </c>
      <c r="I6" s="5">
        <f>SIN(B$1)*SIN(B$2)*B6+COS(B$1)*SIN(B$2)*D6+COS(B$2)*F6</f>
        <v>0</v>
      </c>
      <c r="J6" s="6"/>
    </row>
    <row r="7" spans="1:10" ht="13.5">
      <c r="A7" s="9" t="s">
        <v>5</v>
      </c>
      <c r="B7" s="10">
        <v>0</v>
      </c>
      <c r="C7" s="10" t="s">
        <v>30</v>
      </c>
      <c r="D7" s="10">
        <v>-1</v>
      </c>
      <c r="E7" s="10" t="s">
        <v>13</v>
      </c>
      <c r="F7" s="10">
        <v>0</v>
      </c>
      <c r="G7" s="3">
        <f t="shared" si="0"/>
        <v>0</v>
      </c>
      <c r="H7" s="4">
        <f t="shared" si="1"/>
        <v>-1</v>
      </c>
      <c r="I7" s="5">
        <f>SIN(B$1)*SIN(B$2)*B7+COS(B$1)*SIN(B$2)*D7+COS(B$2)*F7</f>
        <v>0</v>
      </c>
      <c r="J7" s="6"/>
    </row>
    <row r="8" spans="1:10" ht="13.5">
      <c r="A8" s="9" t="s">
        <v>6</v>
      </c>
      <c r="B8" s="10">
        <v>0</v>
      </c>
      <c r="C8" s="10" t="s">
        <v>31</v>
      </c>
      <c r="D8" s="10">
        <v>0</v>
      </c>
      <c r="E8" s="10" t="s">
        <v>14</v>
      </c>
      <c r="F8" s="10">
        <v>1</v>
      </c>
      <c r="G8" s="3">
        <f t="shared" si="0"/>
        <v>0</v>
      </c>
      <c r="H8" s="4">
        <f t="shared" si="1"/>
        <v>0</v>
      </c>
      <c r="I8" s="5">
        <f>SIN(B$1)*SIN(B$2)*B8+COS(B$1)*SIN(B$2)*D8+COS(B$2)*F8</f>
        <v>1</v>
      </c>
      <c r="J8" s="6"/>
    </row>
    <row r="9" spans="1:10" ht="13.5">
      <c r="A9" s="11" t="s">
        <v>7</v>
      </c>
      <c r="B9" s="12">
        <v>0</v>
      </c>
      <c r="C9" s="12" t="s">
        <v>32</v>
      </c>
      <c r="D9" s="12">
        <v>0</v>
      </c>
      <c r="E9" s="12" t="s">
        <v>15</v>
      </c>
      <c r="F9" s="12">
        <v>-1</v>
      </c>
      <c r="G9" s="13">
        <f t="shared" si="0"/>
        <v>0</v>
      </c>
      <c r="H9" s="14">
        <f t="shared" si="1"/>
        <v>0</v>
      </c>
      <c r="I9" s="15">
        <f>SIN(B$1)*SIN(B$2)*B9+COS(B$1)*SIN(B$2)*D9+COS(B$2)*F9</f>
        <v>-1</v>
      </c>
      <c r="J9" s="6"/>
    </row>
    <row r="13" ht="13.5">
      <c r="B13" s="1" t="s">
        <v>18</v>
      </c>
    </row>
    <row r="14" spans="1:4" ht="13.5">
      <c r="A14" t="s">
        <v>2</v>
      </c>
      <c r="B14">
        <f>B4</f>
        <v>1</v>
      </c>
      <c r="C14" t="s">
        <v>10</v>
      </c>
      <c r="D14">
        <f>F4</f>
        <v>0</v>
      </c>
    </row>
    <row r="15" spans="1:4" ht="13.5">
      <c r="A15" t="s">
        <v>4</v>
      </c>
      <c r="B15">
        <f>B6</f>
        <v>0</v>
      </c>
      <c r="C15" t="s">
        <v>12</v>
      </c>
      <c r="D15">
        <f>F6</f>
        <v>0</v>
      </c>
    </row>
    <row r="16" spans="1:4" ht="13.5">
      <c r="A16" t="s">
        <v>6</v>
      </c>
      <c r="B16">
        <f>B8</f>
        <v>0</v>
      </c>
      <c r="C16" t="s">
        <v>14</v>
      </c>
      <c r="D16">
        <f>F8</f>
        <v>1</v>
      </c>
    </row>
    <row r="17" spans="1:4" ht="13.5">
      <c r="A17" t="s">
        <v>3</v>
      </c>
      <c r="B17">
        <f>B5</f>
        <v>-1</v>
      </c>
      <c r="C17" t="s">
        <v>11</v>
      </c>
      <c r="D17">
        <f>F5</f>
        <v>0</v>
      </c>
    </row>
    <row r="18" spans="1:4" ht="13.5">
      <c r="A18" t="s">
        <v>4</v>
      </c>
      <c r="B18">
        <f>B6</f>
        <v>0</v>
      </c>
      <c r="C18" t="s">
        <v>12</v>
      </c>
      <c r="D18">
        <f>F6</f>
        <v>0</v>
      </c>
    </row>
    <row r="19" spans="1:4" ht="13.5">
      <c r="A19" t="s">
        <v>7</v>
      </c>
      <c r="B19">
        <f>B9</f>
        <v>0</v>
      </c>
      <c r="C19" t="s">
        <v>15</v>
      </c>
      <c r="D19">
        <f>F9</f>
        <v>-1</v>
      </c>
    </row>
    <row r="20" spans="1:4" ht="13.5">
      <c r="A20" t="s">
        <v>3</v>
      </c>
      <c r="B20">
        <f>B5</f>
        <v>-1</v>
      </c>
      <c r="C20" t="s">
        <v>11</v>
      </c>
      <c r="D20">
        <f>F5</f>
        <v>0</v>
      </c>
    </row>
    <row r="21" spans="1:4" ht="13.5">
      <c r="A21" t="s">
        <v>5</v>
      </c>
      <c r="B21">
        <f>B7</f>
        <v>0</v>
      </c>
      <c r="C21" t="s">
        <v>13</v>
      </c>
      <c r="D21">
        <f>F7</f>
        <v>0</v>
      </c>
    </row>
    <row r="22" spans="1:4" ht="13.5">
      <c r="A22" t="s">
        <v>7</v>
      </c>
      <c r="B22">
        <f>B9</f>
        <v>0</v>
      </c>
      <c r="C22" t="s">
        <v>15</v>
      </c>
      <c r="D22">
        <f>F9</f>
        <v>-1</v>
      </c>
    </row>
    <row r="23" spans="1:4" ht="13.5">
      <c r="A23" t="s">
        <v>2</v>
      </c>
      <c r="B23">
        <f>B4</f>
        <v>1</v>
      </c>
      <c r="C23" t="s">
        <v>10</v>
      </c>
      <c r="D23">
        <f>F4</f>
        <v>0</v>
      </c>
    </row>
    <row r="24" spans="1:4" ht="13.5">
      <c r="A24" t="s">
        <v>6</v>
      </c>
      <c r="B24">
        <f>B8</f>
        <v>0</v>
      </c>
      <c r="C24" t="s">
        <v>14</v>
      </c>
      <c r="D24">
        <f>F8</f>
        <v>1</v>
      </c>
    </row>
    <row r="25" spans="1:4" ht="13.5">
      <c r="A25" t="s">
        <v>5</v>
      </c>
      <c r="B25">
        <f>B7</f>
        <v>0</v>
      </c>
      <c r="C25" t="s">
        <v>13</v>
      </c>
      <c r="D25">
        <f>F7</f>
        <v>0</v>
      </c>
    </row>
    <row r="26" spans="1:17" ht="13.5">
      <c r="A26" t="s">
        <v>2</v>
      </c>
      <c r="B26">
        <f>B4</f>
        <v>1</v>
      </c>
      <c r="C26" t="s">
        <v>10</v>
      </c>
      <c r="D26">
        <f>F4</f>
        <v>0</v>
      </c>
      <c r="Q26" t="s">
        <v>34</v>
      </c>
    </row>
    <row r="29" ht="13.5">
      <c r="B29" t="s">
        <v>24</v>
      </c>
    </row>
    <row r="31" spans="1:6" ht="13.5">
      <c r="A31" s="16" t="s">
        <v>33</v>
      </c>
      <c r="B31" s="16"/>
      <c r="C31" s="16"/>
      <c r="D31" s="16"/>
      <c r="E31" s="17"/>
      <c r="F31" s="17"/>
    </row>
    <row r="32" spans="1:6" ht="13.5">
      <c r="A32" s="16"/>
      <c r="B32" s="16"/>
      <c r="C32" s="16"/>
      <c r="D32" s="16"/>
      <c r="E32" s="17"/>
      <c r="F32" s="17"/>
    </row>
    <row r="33" spans="1:6" ht="13.5">
      <c r="A33" s="16"/>
      <c r="B33" s="16"/>
      <c r="C33" s="16"/>
      <c r="D33" s="16"/>
      <c r="E33" s="17"/>
      <c r="F33" s="17"/>
    </row>
    <row r="34" spans="1:6" ht="13.5">
      <c r="A34" s="16"/>
      <c r="B34" s="16"/>
      <c r="C34" s="16"/>
      <c r="D34" s="16"/>
      <c r="E34" s="17"/>
      <c r="F34" s="17"/>
    </row>
    <row r="35" spans="1:6" ht="13.5">
      <c r="A35" s="16"/>
      <c r="B35" s="16"/>
      <c r="C35" s="16"/>
      <c r="D35" s="16"/>
      <c r="E35" s="17"/>
      <c r="F35" s="17"/>
    </row>
    <row r="36" spans="1:6" ht="13.5">
      <c r="A36" s="16"/>
      <c r="B36" s="16"/>
      <c r="C36" s="16"/>
      <c r="D36" s="16"/>
      <c r="E36" s="17"/>
      <c r="F36" s="17"/>
    </row>
    <row r="37" spans="1:6" ht="13.5">
      <c r="A37" s="16"/>
      <c r="B37" s="16"/>
      <c r="C37" s="16"/>
      <c r="D37" s="16"/>
      <c r="E37" s="17"/>
      <c r="F37" s="17"/>
    </row>
    <row r="38" spans="1:6" ht="13.5">
      <c r="A38" s="16"/>
      <c r="B38" s="16"/>
      <c r="C38" s="16"/>
      <c r="D38" s="16"/>
      <c r="E38" s="17"/>
      <c r="F38" s="17"/>
    </row>
    <row r="39" spans="1:6" ht="13.5">
      <c r="A39" s="16"/>
      <c r="B39" s="16"/>
      <c r="C39" s="16"/>
      <c r="D39" s="16"/>
      <c r="E39" s="17"/>
      <c r="F39" s="17"/>
    </row>
    <row r="40" spans="1:6" ht="13.5">
      <c r="A40" s="16"/>
      <c r="B40" s="16"/>
      <c r="C40" s="16"/>
      <c r="D40" s="16"/>
      <c r="E40" s="17"/>
      <c r="F40" s="17"/>
    </row>
    <row r="43" ht="13.5">
      <c r="K43" s="2"/>
    </row>
  </sheetData>
  <mergeCells count="1">
    <mergeCell ref="A31:F40"/>
  </mergeCells>
  <printOptions/>
  <pageMargins left="0.75" right="0.75" top="1" bottom="1" header="0.512" footer="0.512"/>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個人</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大石直弘</dc:creator>
  <cp:keywords/>
  <dc:description/>
  <cp:lastModifiedBy>大石直弘</cp:lastModifiedBy>
  <dcterms:created xsi:type="dcterms:W3CDTF">2009-05-19T08:55:45Z</dcterms:created>
  <dcterms:modified xsi:type="dcterms:W3CDTF">2009-05-22T17:18:00Z</dcterms:modified>
  <cp:category/>
  <cp:version/>
  <cp:contentType/>
  <cp:contentStatus/>
</cp:coreProperties>
</file>